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ipraveenn\Downloads\"/>
    </mc:Choice>
  </mc:AlternateContent>
  <xr:revisionPtr revIDLastSave="0" documentId="13_ncr:1_{BF2BB62C-B069-4420-BBA3-EB00924334B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Yearly hourwise" sheetId="2" r:id="rId1"/>
    <sheet name="Sheet1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5" i="2" l="1"/>
  <c r="S25" i="2" s="1"/>
  <c r="Y26" i="2" s="1"/>
  <c r="X26" i="2" s="1"/>
  <c r="W26" i="2" s="1"/>
  <c r="P25" i="2"/>
  <c r="P24" i="2"/>
  <c r="R24" i="2" s="1"/>
  <c r="S24" i="2" s="1"/>
  <c r="Y25" i="2" s="1"/>
  <c r="X25" i="2" s="1"/>
  <c r="W25" i="2" s="1"/>
  <c r="S23" i="2"/>
  <c r="Y24" i="2" s="1"/>
  <c r="X24" i="2" s="1"/>
  <c r="W24" i="2" s="1"/>
  <c r="R23" i="2"/>
  <c r="P23" i="2"/>
  <c r="P22" i="2"/>
  <c r="R22" i="2" s="1"/>
  <c r="S22" i="2" s="1"/>
  <c r="Y23" i="2" s="1"/>
  <c r="X23" i="2" s="1"/>
  <c r="W23" i="2" s="1"/>
  <c r="P21" i="2"/>
  <c r="R21" i="2" s="1"/>
  <c r="S21" i="2" s="1"/>
  <c r="Y22" i="2" s="1"/>
  <c r="X22" i="2" s="1"/>
  <c r="W22" i="2" s="1"/>
  <c r="P20" i="2"/>
  <c r="R20" i="2" s="1"/>
  <c r="S20" i="2" s="1"/>
  <c r="Y21" i="2" s="1"/>
  <c r="X21" i="2" s="1"/>
  <c r="W21" i="2" s="1"/>
  <c r="P19" i="2"/>
  <c r="R19" i="2" s="1"/>
  <c r="S19" i="2" s="1"/>
  <c r="Y20" i="2" s="1"/>
  <c r="X20" i="2" s="1"/>
  <c r="W20" i="2" s="1"/>
  <c r="R18" i="2"/>
  <c r="S18" i="2" s="1"/>
  <c r="Y19" i="2" s="1"/>
  <c r="X19" i="2" s="1"/>
  <c r="W19" i="2" s="1"/>
  <c r="P18" i="2"/>
  <c r="P17" i="2"/>
  <c r="R17" i="2" s="1"/>
  <c r="S17" i="2" s="1"/>
  <c r="Y18" i="2" s="1"/>
  <c r="X18" i="2" s="1"/>
  <c r="W18" i="2" s="1"/>
  <c r="S16" i="2"/>
  <c r="Y17" i="2" s="1"/>
  <c r="X17" i="2" s="1"/>
  <c r="W17" i="2" s="1"/>
  <c r="R16" i="2"/>
  <c r="P16" i="2"/>
  <c r="P15" i="2"/>
  <c r="R15" i="2" s="1"/>
  <c r="S15" i="2" s="1"/>
  <c r="Y16" i="2" s="1"/>
  <c r="X16" i="2" s="1"/>
  <c r="W16" i="2" s="1"/>
  <c r="P14" i="2"/>
  <c r="R14" i="2" s="1"/>
  <c r="S14" i="2" s="1"/>
  <c r="Y15" i="2" s="1"/>
  <c r="X15" i="2" s="1"/>
  <c r="W15" i="2" s="1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P13" i="2"/>
  <c r="R13" i="2" s="1"/>
  <c r="S13" i="2" s="1"/>
  <c r="Y14" i="2" s="1"/>
  <c r="X14" i="2" s="1"/>
  <c r="W14" i="2" s="1"/>
  <c r="P12" i="2"/>
  <c r="R12" i="2" s="1"/>
  <c r="S12" i="2" s="1"/>
  <c r="Y13" i="2" s="1"/>
  <c r="X13" i="2" s="1"/>
  <c r="W13" i="2" s="1"/>
  <c r="P11" i="2"/>
  <c r="R11" i="2" s="1"/>
  <c r="S11" i="2" s="1"/>
  <c r="Y12" i="2" s="1"/>
  <c r="X12" i="2" s="1"/>
  <c r="W12" i="2" s="1"/>
  <c r="P10" i="2"/>
  <c r="R10" i="2" s="1"/>
  <c r="S10" i="2" s="1"/>
  <c r="Y11" i="2" s="1"/>
  <c r="X11" i="2" s="1"/>
  <c r="W11" i="2" s="1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R9" i="2"/>
  <c r="S9" i="2" s="1"/>
  <c r="Y10" i="2" s="1"/>
  <c r="X10" i="2" s="1"/>
  <c r="W10" i="2" s="1"/>
  <c r="P9" i="2"/>
  <c r="P8" i="2"/>
  <c r="R8" i="2" s="1"/>
  <c r="S8" i="2" s="1"/>
  <c r="Y9" i="2" s="1"/>
  <c r="X9" i="2" s="1"/>
  <c r="W9" i="2" s="1"/>
  <c r="S7" i="2"/>
  <c r="Y8" i="2" s="1"/>
  <c r="X8" i="2" s="1"/>
  <c r="W8" i="2" s="1"/>
  <c r="R7" i="2"/>
  <c r="P7" i="2"/>
  <c r="P6" i="2"/>
  <c r="R6" i="2" s="1"/>
  <c r="S6" i="2" s="1"/>
  <c r="Y7" i="2" s="1"/>
  <c r="X7" i="2" s="1"/>
  <c r="W7" i="2" s="1"/>
  <c r="P5" i="2"/>
  <c r="R5" i="2" s="1"/>
  <c r="S5" i="2" s="1"/>
  <c r="Y6" i="2" s="1"/>
  <c r="X6" i="2" s="1"/>
  <c r="W6" i="2" s="1"/>
  <c r="P4" i="2"/>
  <c r="R4" i="2" s="1"/>
  <c r="S4" i="2" s="1"/>
  <c r="Y5" i="2" s="1"/>
  <c r="X5" i="2" s="1"/>
  <c r="W5" i="2" s="1"/>
  <c r="P3" i="2"/>
  <c r="R3" i="2" s="1"/>
  <c r="S3" i="2" s="1"/>
  <c r="Y4" i="2" s="1"/>
  <c r="X4" i="2" s="1"/>
  <c r="W4" i="2" s="1"/>
  <c r="R2" i="2"/>
  <c r="S2" i="2" s="1"/>
  <c r="Y3" i="2" s="1"/>
  <c r="X3" i="2" s="1"/>
  <c r="W3" i="2" s="1"/>
  <c r="P2" i="2"/>
</calcChain>
</file>

<file path=xl/sharedStrings.xml><?xml version="1.0" encoding="utf-8"?>
<sst xmlns="http://schemas.openxmlformats.org/spreadsheetml/2006/main" count="74" uniqueCount="33">
  <si>
    <t>Row Labels</t>
  </si>
  <si>
    <t>Sum of Purchase</t>
  </si>
  <si>
    <t>Sum of Seil</t>
  </si>
  <si>
    <t>Sum of NSR PUMP</t>
  </si>
  <si>
    <t>Sum of SSLM PUMP</t>
  </si>
  <si>
    <t>Sum of Stpp</t>
  </si>
  <si>
    <t>Sum of Wind &amp; Other NCEs</t>
  </si>
  <si>
    <t>Sum of Solar</t>
  </si>
  <si>
    <t>Sum of Hydel</t>
  </si>
  <si>
    <t>Sum of Genco thermal</t>
  </si>
  <si>
    <t>Sum of CGS</t>
  </si>
  <si>
    <t>DAM</t>
  </si>
  <si>
    <t>GDAM</t>
  </si>
  <si>
    <t>Market</t>
  </si>
  <si>
    <t>Hour</t>
  </si>
  <si>
    <t>Total hourly cost</t>
  </si>
  <si>
    <t>Voltage</t>
  </si>
  <si>
    <t>11kV</t>
  </si>
  <si>
    <t>33kV</t>
  </si>
  <si>
    <t>132kV</t>
  </si>
  <si>
    <t>11 KV</t>
  </si>
  <si>
    <t>33 KV</t>
  </si>
  <si>
    <t>132 KV &amp; above</t>
  </si>
  <si>
    <t>33kv</t>
  </si>
  <si>
    <t>Approved losses</t>
  </si>
  <si>
    <t>HT I (A)</t>
  </si>
  <si>
    <t>HT II A</t>
  </si>
  <si>
    <t>HT II B</t>
  </si>
  <si>
    <t>HT III</t>
  </si>
  <si>
    <t>HT IX</t>
  </si>
  <si>
    <t>Grand Total</t>
  </si>
  <si>
    <t>Time of Day Tariffs</t>
  </si>
  <si>
    <t>(10pm to 6am)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</si>
</sst>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0" fontId="2" fillId="0" borderId="1" xfId="1" applyNumberFormat="1" applyFont="1" applyBorder="1" applyAlignment="1">
      <alignment horizontal="center"/>
    </xf>
    <xf numFmtId="0" fontId="4" fillId="2" borderId="1" xfId="0" applyFont="1" applyFill="1" applyBorder="1"/>
    <xf numFmtId="0" fontId="4" fillId="0" borderId="1" xfId="0" applyFont="1" applyBorder="1"/>
    <xf numFmtId="2" fontId="0" fillId="0" borderId="1" xfId="0" applyNumberFormat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purchase cost 11kv vs tariff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'Yearly hourwise'!$Z$2</c:f>
              <c:strCache>
                <c:ptCount val="1"/>
                <c:pt idx="0">
                  <c:v>HT I (A)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hourwise'!$Z$3:$Z$26</c:f>
              <c:numCache>
                <c:formatCode>0.00</c:formatCode>
                <c:ptCount val="24"/>
                <c:pt idx="0">
                  <c:v>6.15</c:v>
                </c:pt>
                <c:pt idx="1">
                  <c:v>6.15</c:v>
                </c:pt>
                <c:pt idx="2">
                  <c:v>6.15</c:v>
                </c:pt>
                <c:pt idx="3">
                  <c:v>6.15</c:v>
                </c:pt>
                <c:pt idx="4">
                  <c:v>6.15</c:v>
                </c:pt>
                <c:pt idx="5">
                  <c:v>6.15</c:v>
                </c:pt>
                <c:pt idx="6">
                  <c:v>8.65</c:v>
                </c:pt>
                <c:pt idx="7">
                  <c:v>8.65</c:v>
                </c:pt>
                <c:pt idx="8">
                  <c:v>8.65</c:v>
                </c:pt>
                <c:pt idx="9">
                  <c:v>8.65</c:v>
                </c:pt>
                <c:pt idx="10">
                  <c:v>7.65</c:v>
                </c:pt>
                <c:pt idx="11">
                  <c:v>7.65</c:v>
                </c:pt>
                <c:pt idx="12">
                  <c:v>7.65</c:v>
                </c:pt>
                <c:pt idx="13">
                  <c:v>7.65</c:v>
                </c:pt>
                <c:pt idx="14">
                  <c:v>7.65</c:v>
                </c:pt>
                <c:pt idx="15">
                  <c:v>7.65</c:v>
                </c:pt>
                <c:pt idx="16">
                  <c:v>7.65</c:v>
                </c:pt>
                <c:pt idx="17">
                  <c:v>7.65</c:v>
                </c:pt>
                <c:pt idx="18">
                  <c:v>8.65</c:v>
                </c:pt>
                <c:pt idx="19">
                  <c:v>8.65</c:v>
                </c:pt>
                <c:pt idx="20">
                  <c:v>8.65</c:v>
                </c:pt>
                <c:pt idx="21">
                  <c:v>8.65</c:v>
                </c:pt>
                <c:pt idx="22">
                  <c:v>6.15</c:v>
                </c:pt>
                <c:pt idx="23">
                  <c:v>6.15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11-466E-B220-45F5D7D029EA}"/>
            </c:ext>
          </c:extLst>
        </c:ser>
        <c:ser>
          <c:idx val="3"/>
          <c:order val="1"/>
          <c:tx>
            <c:strRef>
              <c:f>'Yearly hourwise'!$AI$2</c:f>
              <c:strCache>
                <c:ptCount val="1"/>
                <c:pt idx="0">
                  <c:v>HT III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hourwise'!$AI$3:$AI$26</c:f>
              <c:numCache>
                <c:formatCode>0.00</c:formatCode>
                <c:ptCount val="24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9.5</c:v>
                </c:pt>
                <c:pt idx="7">
                  <c:v>9.5</c:v>
                </c:pt>
                <c:pt idx="8">
                  <c:v>9.5</c:v>
                </c:pt>
                <c:pt idx="9">
                  <c:v>9.5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  <c:pt idx="16">
                  <c:v>8.5</c:v>
                </c:pt>
                <c:pt idx="17">
                  <c:v>8.5</c:v>
                </c:pt>
                <c:pt idx="18">
                  <c:v>9.5</c:v>
                </c:pt>
                <c:pt idx="19">
                  <c:v>9.5</c:v>
                </c:pt>
                <c:pt idx="20">
                  <c:v>9.5</c:v>
                </c:pt>
                <c:pt idx="21">
                  <c:v>9.5</c:v>
                </c:pt>
                <c:pt idx="22">
                  <c:v>7</c:v>
                </c:pt>
                <c:pt idx="2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11-466E-B220-45F5D7D029EA}"/>
            </c:ext>
          </c:extLst>
        </c:ser>
        <c:ser>
          <c:idx val="1"/>
          <c:order val="2"/>
          <c:tx>
            <c:strRef>
              <c:f>'Yearly hourwise'!#REF!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hourwise'!$W$3:$W$26</c:f>
              <c:numCache>
                <c:formatCode>0.00</c:formatCode>
                <c:ptCount val="24"/>
                <c:pt idx="0">
                  <c:v>6.4483143333312185</c:v>
                </c:pt>
                <c:pt idx="1">
                  <c:v>6.2116305641367271</c:v>
                </c:pt>
                <c:pt idx="2">
                  <c:v>5.9522782988743961</c:v>
                </c:pt>
                <c:pt idx="3">
                  <c:v>5.8391971690596067</c:v>
                </c:pt>
                <c:pt idx="4">
                  <c:v>5.8444648862755804</c:v>
                </c:pt>
                <c:pt idx="5">
                  <c:v>5.9479462531993121</c:v>
                </c:pt>
                <c:pt idx="6">
                  <c:v>6.218553518020598</c:v>
                </c:pt>
                <c:pt idx="7">
                  <c:v>6.2237906262126295</c:v>
                </c:pt>
                <c:pt idx="8">
                  <c:v>5.9507237992582356</c:v>
                </c:pt>
                <c:pt idx="9">
                  <c:v>5.7653631501770199</c:v>
                </c:pt>
                <c:pt idx="10">
                  <c:v>5.6164140916191538</c:v>
                </c:pt>
                <c:pt idx="11">
                  <c:v>5.4934659562701755</c:v>
                </c:pt>
                <c:pt idx="12">
                  <c:v>5.3693910441191255</c:v>
                </c:pt>
                <c:pt idx="13">
                  <c:v>5.2579020407565729</c:v>
                </c:pt>
                <c:pt idx="14">
                  <c:v>5.372340464537225</c:v>
                </c:pt>
                <c:pt idx="15">
                  <c:v>5.5643117156866913</c:v>
                </c:pt>
                <c:pt idx="16">
                  <c:v>5.8097737419505027</c:v>
                </c:pt>
                <c:pt idx="17">
                  <c:v>6.2312501275569785</c:v>
                </c:pt>
                <c:pt idx="18">
                  <c:v>6.4098674135431146</c:v>
                </c:pt>
                <c:pt idx="19">
                  <c:v>6.5111661907467351</c:v>
                </c:pt>
                <c:pt idx="20">
                  <c:v>6.5206280803507886</c:v>
                </c:pt>
                <c:pt idx="21">
                  <c:v>6.5526191417172477</c:v>
                </c:pt>
                <c:pt idx="22">
                  <c:v>6.5391257823787337</c:v>
                </c:pt>
                <c:pt idx="23">
                  <c:v>6.570448282535958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11-466E-B220-45F5D7D02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5885087"/>
        <c:axId val="1275885567"/>
      </c:lineChart>
      <c:catAx>
        <c:axId val="12758850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885567"/>
        <c:crosses val="autoZero"/>
        <c:auto val="1"/>
        <c:lblAlgn val="ctr"/>
        <c:lblOffset val="100"/>
        <c:noMultiLvlLbl val="0"/>
      </c:catAx>
      <c:valAx>
        <c:axId val="1275885567"/>
        <c:scaling>
          <c:orientation val="minMax"/>
          <c:max val="10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88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purchase cost 33kv vs tariff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'Yearly hourwise'!$AA$2</c:f>
              <c:strCache>
                <c:ptCount val="1"/>
                <c:pt idx="0">
                  <c:v>HT I (A)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hourwise'!$AA$3:$AA$26</c:f>
              <c:numCache>
                <c:formatCode>0.00</c:formatCode>
                <c:ptCount val="24"/>
                <c:pt idx="0">
                  <c:v>5.65</c:v>
                </c:pt>
                <c:pt idx="1">
                  <c:v>5.65</c:v>
                </c:pt>
                <c:pt idx="2">
                  <c:v>5.65</c:v>
                </c:pt>
                <c:pt idx="3">
                  <c:v>5.65</c:v>
                </c:pt>
                <c:pt idx="4">
                  <c:v>5.65</c:v>
                </c:pt>
                <c:pt idx="5">
                  <c:v>5.65</c:v>
                </c:pt>
                <c:pt idx="6">
                  <c:v>8.15</c:v>
                </c:pt>
                <c:pt idx="7">
                  <c:v>8.15</c:v>
                </c:pt>
                <c:pt idx="8">
                  <c:v>8.15</c:v>
                </c:pt>
                <c:pt idx="9">
                  <c:v>8.15</c:v>
                </c:pt>
                <c:pt idx="10">
                  <c:v>7.15</c:v>
                </c:pt>
                <c:pt idx="11">
                  <c:v>7.15</c:v>
                </c:pt>
                <c:pt idx="12">
                  <c:v>7.15</c:v>
                </c:pt>
                <c:pt idx="13">
                  <c:v>7.15</c:v>
                </c:pt>
                <c:pt idx="14">
                  <c:v>7.15</c:v>
                </c:pt>
                <c:pt idx="15">
                  <c:v>7.15</c:v>
                </c:pt>
                <c:pt idx="16">
                  <c:v>7.15</c:v>
                </c:pt>
                <c:pt idx="17">
                  <c:v>7.15</c:v>
                </c:pt>
                <c:pt idx="18">
                  <c:v>8.15</c:v>
                </c:pt>
                <c:pt idx="19">
                  <c:v>8.15</c:v>
                </c:pt>
                <c:pt idx="20">
                  <c:v>8.15</c:v>
                </c:pt>
                <c:pt idx="21">
                  <c:v>8.15</c:v>
                </c:pt>
                <c:pt idx="22">
                  <c:v>5.65</c:v>
                </c:pt>
                <c:pt idx="23">
                  <c:v>5.65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CE-486E-B80F-3E144AAD2167}"/>
            </c:ext>
          </c:extLst>
        </c:ser>
        <c:ser>
          <c:idx val="2"/>
          <c:order val="1"/>
          <c:tx>
            <c:strRef>
              <c:f>'Yearly hourwise'!$AD$2</c:f>
              <c:strCache>
                <c:ptCount val="1"/>
                <c:pt idx="0">
                  <c:v>HT II A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hourwise'!$AD$3:$AD$26</c:f>
              <c:numCache>
                <c:formatCode>0.00</c:formatCode>
                <c:ptCount val="24"/>
                <c:pt idx="0">
                  <c:v>6.5</c:v>
                </c:pt>
                <c:pt idx="1">
                  <c:v>6.5</c:v>
                </c:pt>
                <c:pt idx="2">
                  <c:v>6.5</c:v>
                </c:pt>
                <c:pt idx="3">
                  <c:v>6.5</c:v>
                </c:pt>
                <c:pt idx="4">
                  <c:v>6.5</c:v>
                </c:pt>
                <c:pt idx="5">
                  <c:v>6.5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6.5</c:v>
                </c:pt>
                <c:pt idx="23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CE-486E-B80F-3E144AAD2167}"/>
            </c:ext>
          </c:extLst>
        </c:ser>
        <c:ser>
          <c:idx val="3"/>
          <c:order val="2"/>
          <c:tx>
            <c:strRef>
              <c:f>'Yearly hourwise'!$AG$2</c:f>
              <c:strCache>
                <c:ptCount val="1"/>
                <c:pt idx="0">
                  <c:v>HT II 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hourwise'!$AG$3:$AG$26</c:f>
              <c:numCache>
                <c:formatCode>0.00</c:formatCode>
                <c:ptCount val="24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3.5</c:v>
                </c:pt>
                <c:pt idx="23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CE-486E-B80F-3E144AAD2167}"/>
            </c:ext>
          </c:extLst>
        </c:ser>
        <c:ser>
          <c:idx val="4"/>
          <c:order val="3"/>
          <c:tx>
            <c:strRef>
              <c:f>'Yearly hourwise'!$AJ$2</c:f>
              <c:strCache>
                <c:ptCount val="1"/>
                <c:pt idx="0">
                  <c:v>HT III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hourwise'!$AJ$3:$AJ$26</c:f>
              <c:numCache>
                <c:formatCode>0.00</c:formatCode>
                <c:ptCount val="24"/>
                <c:pt idx="0">
                  <c:v>6.35</c:v>
                </c:pt>
                <c:pt idx="1">
                  <c:v>6.35</c:v>
                </c:pt>
                <c:pt idx="2">
                  <c:v>6.35</c:v>
                </c:pt>
                <c:pt idx="3">
                  <c:v>6.35</c:v>
                </c:pt>
                <c:pt idx="4">
                  <c:v>6.35</c:v>
                </c:pt>
                <c:pt idx="5">
                  <c:v>6.35</c:v>
                </c:pt>
                <c:pt idx="6">
                  <c:v>8.85</c:v>
                </c:pt>
                <c:pt idx="7">
                  <c:v>8.85</c:v>
                </c:pt>
                <c:pt idx="8">
                  <c:v>8.85</c:v>
                </c:pt>
                <c:pt idx="9">
                  <c:v>8.85</c:v>
                </c:pt>
                <c:pt idx="10">
                  <c:v>7.85</c:v>
                </c:pt>
                <c:pt idx="11">
                  <c:v>7.85</c:v>
                </c:pt>
                <c:pt idx="12">
                  <c:v>7.85</c:v>
                </c:pt>
                <c:pt idx="13">
                  <c:v>7.85</c:v>
                </c:pt>
                <c:pt idx="14">
                  <c:v>7.85</c:v>
                </c:pt>
                <c:pt idx="15">
                  <c:v>7.85</c:v>
                </c:pt>
                <c:pt idx="16">
                  <c:v>7.85</c:v>
                </c:pt>
                <c:pt idx="17">
                  <c:v>7.85</c:v>
                </c:pt>
                <c:pt idx="18">
                  <c:v>8.85</c:v>
                </c:pt>
                <c:pt idx="19">
                  <c:v>8.85</c:v>
                </c:pt>
                <c:pt idx="20">
                  <c:v>8.85</c:v>
                </c:pt>
                <c:pt idx="21">
                  <c:v>8.85</c:v>
                </c:pt>
                <c:pt idx="22">
                  <c:v>6.35</c:v>
                </c:pt>
                <c:pt idx="23">
                  <c:v>6.35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CE-486E-B80F-3E144AAD2167}"/>
            </c:ext>
          </c:extLst>
        </c:ser>
        <c:ser>
          <c:idx val="1"/>
          <c:order val="4"/>
          <c:tx>
            <c:strRef>
              <c:f>'Yearly hourwise'!#REF!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hourwise'!$X$3:$X$26</c:f>
              <c:numCache>
                <c:formatCode>0.00</c:formatCode>
                <c:ptCount val="24"/>
                <c:pt idx="0">
                  <c:v>6.2071473772646311</c:v>
                </c:pt>
                <c:pt idx="1">
                  <c:v>5.9793155810380139</c:v>
                </c:pt>
                <c:pt idx="2">
                  <c:v>5.7296630904964934</c:v>
                </c:pt>
                <c:pt idx="3">
                  <c:v>5.6208111949367776</c:v>
                </c:pt>
                <c:pt idx="4">
                  <c:v>5.6258818995288733</c:v>
                </c:pt>
                <c:pt idx="5">
                  <c:v>5.7254930633296581</c:v>
                </c:pt>
                <c:pt idx="6">
                  <c:v>5.9859796164466275</c:v>
                </c:pt>
                <c:pt idx="7">
                  <c:v>5.9910208567922769</c:v>
                </c:pt>
                <c:pt idx="8">
                  <c:v>5.7281667291659772</c:v>
                </c:pt>
                <c:pt idx="9">
                  <c:v>5.5497385683603992</c:v>
                </c:pt>
                <c:pt idx="10">
                  <c:v>5.4063602045925974</c:v>
                </c:pt>
                <c:pt idx="11">
                  <c:v>5.2880103295056706</c:v>
                </c:pt>
                <c:pt idx="12">
                  <c:v>5.16857581906907</c:v>
                </c:pt>
                <c:pt idx="13">
                  <c:v>5.0612565044322775</c:v>
                </c:pt>
                <c:pt idx="14">
                  <c:v>5.1714149311635325</c:v>
                </c:pt>
                <c:pt idx="15">
                  <c:v>5.3562064575200088</c:v>
                </c:pt>
                <c:pt idx="16">
                  <c:v>5.5924882040015538</c:v>
                </c:pt>
                <c:pt idx="17">
                  <c:v>5.9982013727863475</c:v>
                </c:pt>
                <c:pt idx="18">
                  <c:v>6.1701383722766021</c:v>
                </c:pt>
                <c:pt idx="19">
                  <c:v>6.2676485752128075</c:v>
                </c:pt>
                <c:pt idx="20">
                  <c:v>6.276756590145669</c:v>
                </c:pt>
                <c:pt idx="21">
                  <c:v>6.3075511858170223</c:v>
                </c:pt>
                <c:pt idx="22">
                  <c:v>6.2945624781177694</c:v>
                </c:pt>
                <c:pt idx="23">
                  <c:v>6.3247135167691129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CE-486E-B80F-3E144AAD2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5885087"/>
        <c:axId val="1275885567"/>
      </c:lineChart>
      <c:catAx>
        <c:axId val="12758850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885567"/>
        <c:crosses val="autoZero"/>
        <c:auto val="1"/>
        <c:lblAlgn val="ctr"/>
        <c:lblOffset val="100"/>
        <c:noMultiLvlLbl val="0"/>
      </c:catAx>
      <c:valAx>
        <c:axId val="1275885567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88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purchase cost 132kv vs tariff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PPC 132kv</c:v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hourwise'!$Y$3:$Y$26</c:f>
              <c:numCache>
                <c:formatCode>0.00</c:formatCode>
                <c:ptCount val="24"/>
                <c:pt idx="0">
                  <c:v>6.0215536706844182</c:v>
                </c:pt>
                <c:pt idx="1">
                  <c:v>5.8005340451649774</c:v>
                </c:pt>
                <c:pt idx="2">
                  <c:v>5.558346164090648</c:v>
                </c:pt>
                <c:pt idx="3">
                  <c:v>5.4527489402081679</c:v>
                </c:pt>
                <c:pt idx="4">
                  <c:v>5.4576680307329601</c:v>
                </c:pt>
                <c:pt idx="5">
                  <c:v>5.5543008207361009</c:v>
                </c:pt>
                <c:pt idx="6">
                  <c:v>5.8069988259148735</c:v>
                </c:pt>
                <c:pt idx="7">
                  <c:v>5.8118893331741877</c:v>
                </c:pt>
                <c:pt idx="8">
                  <c:v>5.5568945439639146</c:v>
                </c:pt>
                <c:pt idx="9">
                  <c:v>5.3838013851664233</c:v>
                </c:pt>
                <c:pt idx="10">
                  <c:v>5.2447100344752782</c:v>
                </c:pt>
                <c:pt idx="11">
                  <c:v>5.1298988206534508</c:v>
                </c:pt>
                <c:pt idx="12">
                  <c:v>5.0140354020789051</c:v>
                </c:pt>
                <c:pt idx="13">
                  <c:v>4.9099249349497525</c:v>
                </c:pt>
                <c:pt idx="14">
                  <c:v>5.0167896247217429</c:v>
                </c:pt>
                <c:pt idx="15">
                  <c:v>5.1960558844401605</c:v>
                </c:pt>
                <c:pt idx="16">
                  <c:v>5.4252728067019067</c:v>
                </c:pt>
                <c:pt idx="17">
                  <c:v>5.8188551517400358</c:v>
                </c:pt>
                <c:pt idx="18">
                  <c:v>5.9856512349455313</c:v>
                </c:pt>
                <c:pt idx="19">
                  <c:v>6.0802458828139443</c:v>
                </c:pt>
                <c:pt idx="20">
                  <c:v>6.0890815681003136</c:v>
                </c:pt>
                <c:pt idx="21">
                  <c:v>6.1189554053610928</c:v>
                </c:pt>
                <c:pt idx="22">
                  <c:v>6.1063550600220475</c:v>
                </c:pt>
                <c:pt idx="23">
                  <c:v>6.1356045826177166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80-473A-BA29-9F6BA9F2E3C3}"/>
            </c:ext>
          </c:extLst>
        </c:ser>
        <c:ser>
          <c:idx val="0"/>
          <c:order val="1"/>
          <c:tx>
            <c:strRef>
              <c:f>'Yearly hourwise'!$AB$2</c:f>
              <c:strCache>
                <c:ptCount val="1"/>
                <c:pt idx="0">
                  <c:v>HT I (A)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hourwise'!$AB$3:$AB$26</c:f>
              <c:numCache>
                <c:formatCode>0.00</c:formatCode>
                <c:ptCount val="24"/>
                <c:pt idx="0">
                  <c:v>5.15</c:v>
                </c:pt>
                <c:pt idx="1">
                  <c:v>5.15</c:v>
                </c:pt>
                <c:pt idx="2">
                  <c:v>5.15</c:v>
                </c:pt>
                <c:pt idx="3">
                  <c:v>5.15</c:v>
                </c:pt>
                <c:pt idx="4">
                  <c:v>5.15</c:v>
                </c:pt>
                <c:pt idx="5">
                  <c:v>5.15</c:v>
                </c:pt>
                <c:pt idx="6">
                  <c:v>7.65</c:v>
                </c:pt>
                <c:pt idx="7">
                  <c:v>7.65</c:v>
                </c:pt>
                <c:pt idx="8">
                  <c:v>7.65</c:v>
                </c:pt>
                <c:pt idx="9">
                  <c:v>7.65</c:v>
                </c:pt>
                <c:pt idx="10">
                  <c:v>6.65</c:v>
                </c:pt>
                <c:pt idx="11">
                  <c:v>6.65</c:v>
                </c:pt>
                <c:pt idx="12">
                  <c:v>6.65</c:v>
                </c:pt>
                <c:pt idx="13">
                  <c:v>6.65</c:v>
                </c:pt>
                <c:pt idx="14">
                  <c:v>6.65</c:v>
                </c:pt>
                <c:pt idx="15">
                  <c:v>6.65</c:v>
                </c:pt>
                <c:pt idx="16">
                  <c:v>6.65</c:v>
                </c:pt>
                <c:pt idx="17">
                  <c:v>6.65</c:v>
                </c:pt>
                <c:pt idx="18">
                  <c:v>7.65</c:v>
                </c:pt>
                <c:pt idx="19">
                  <c:v>7.65</c:v>
                </c:pt>
                <c:pt idx="20">
                  <c:v>7.65</c:v>
                </c:pt>
                <c:pt idx="21">
                  <c:v>7.65</c:v>
                </c:pt>
                <c:pt idx="22">
                  <c:v>5.15</c:v>
                </c:pt>
                <c:pt idx="23">
                  <c:v>5.15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80-473A-BA29-9F6BA9F2E3C3}"/>
            </c:ext>
          </c:extLst>
        </c:ser>
        <c:ser>
          <c:idx val="2"/>
          <c:order val="2"/>
          <c:tx>
            <c:strRef>
              <c:f>'Yearly hourwise'!$AE$2</c:f>
              <c:strCache>
                <c:ptCount val="1"/>
                <c:pt idx="0">
                  <c:v>HT II A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hourwise'!$AE$3:$AE$26</c:f>
              <c:numCache>
                <c:formatCode>0.00</c:formatCode>
                <c:ptCount val="24"/>
                <c:pt idx="0">
                  <c:v>6.3</c:v>
                </c:pt>
                <c:pt idx="1">
                  <c:v>6.3</c:v>
                </c:pt>
                <c:pt idx="2">
                  <c:v>6.3</c:v>
                </c:pt>
                <c:pt idx="3">
                  <c:v>6.3</c:v>
                </c:pt>
                <c:pt idx="4">
                  <c:v>6.3</c:v>
                </c:pt>
                <c:pt idx="5">
                  <c:v>6.3</c:v>
                </c:pt>
                <c:pt idx="6">
                  <c:v>8.8000000000000007</c:v>
                </c:pt>
                <c:pt idx="7">
                  <c:v>8.8000000000000007</c:v>
                </c:pt>
                <c:pt idx="8">
                  <c:v>8.8000000000000007</c:v>
                </c:pt>
                <c:pt idx="9">
                  <c:v>8.8000000000000007</c:v>
                </c:pt>
                <c:pt idx="10">
                  <c:v>7.8</c:v>
                </c:pt>
                <c:pt idx="11">
                  <c:v>7.8</c:v>
                </c:pt>
                <c:pt idx="12">
                  <c:v>7.8</c:v>
                </c:pt>
                <c:pt idx="13">
                  <c:v>7.8</c:v>
                </c:pt>
                <c:pt idx="14">
                  <c:v>7.8</c:v>
                </c:pt>
                <c:pt idx="15">
                  <c:v>7.8</c:v>
                </c:pt>
                <c:pt idx="16">
                  <c:v>7.8</c:v>
                </c:pt>
                <c:pt idx="17">
                  <c:v>7.8</c:v>
                </c:pt>
                <c:pt idx="18">
                  <c:v>8.8000000000000007</c:v>
                </c:pt>
                <c:pt idx="19">
                  <c:v>8.8000000000000007</c:v>
                </c:pt>
                <c:pt idx="20">
                  <c:v>8.8000000000000007</c:v>
                </c:pt>
                <c:pt idx="21">
                  <c:v>8.8000000000000007</c:v>
                </c:pt>
                <c:pt idx="22">
                  <c:v>6.3</c:v>
                </c:pt>
                <c:pt idx="23">
                  <c:v>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80-473A-BA29-9F6BA9F2E3C3}"/>
            </c:ext>
          </c:extLst>
        </c:ser>
        <c:ser>
          <c:idx val="3"/>
          <c:order val="3"/>
          <c:tx>
            <c:strRef>
              <c:f>'Yearly hourwise'!$AH$2</c:f>
              <c:strCache>
                <c:ptCount val="1"/>
                <c:pt idx="0">
                  <c:v>HT II 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hourwise'!$AH$3:$AH$26</c:f>
              <c:numCache>
                <c:formatCode>0.00</c:formatCode>
                <c:ptCount val="24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3.5</c:v>
                </c:pt>
                <c:pt idx="23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80-473A-BA29-9F6BA9F2E3C3}"/>
            </c:ext>
          </c:extLst>
        </c:ser>
        <c:ser>
          <c:idx val="4"/>
          <c:order val="4"/>
          <c:tx>
            <c:strRef>
              <c:f>'Yearly hourwise'!$AK$2</c:f>
              <c:strCache>
                <c:ptCount val="1"/>
                <c:pt idx="0">
                  <c:v>HT III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hourwise'!$AK$3:$AK$26</c:f>
              <c:numCache>
                <c:formatCode>0.00</c:formatCode>
                <c:ptCount val="24"/>
                <c:pt idx="0">
                  <c:v>5.95</c:v>
                </c:pt>
                <c:pt idx="1">
                  <c:v>5.95</c:v>
                </c:pt>
                <c:pt idx="2">
                  <c:v>5.95</c:v>
                </c:pt>
                <c:pt idx="3">
                  <c:v>5.95</c:v>
                </c:pt>
                <c:pt idx="4">
                  <c:v>5.95</c:v>
                </c:pt>
                <c:pt idx="5">
                  <c:v>5.95</c:v>
                </c:pt>
                <c:pt idx="6">
                  <c:v>8.4499999999999993</c:v>
                </c:pt>
                <c:pt idx="7">
                  <c:v>8.4499999999999993</c:v>
                </c:pt>
                <c:pt idx="8">
                  <c:v>8.4499999999999993</c:v>
                </c:pt>
                <c:pt idx="9">
                  <c:v>8.4499999999999993</c:v>
                </c:pt>
                <c:pt idx="10">
                  <c:v>7.45</c:v>
                </c:pt>
                <c:pt idx="11">
                  <c:v>7.45</c:v>
                </c:pt>
                <c:pt idx="12">
                  <c:v>7.45</c:v>
                </c:pt>
                <c:pt idx="13">
                  <c:v>7.45</c:v>
                </c:pt>
                <c:pt idx="14">
                  <c:v>7.45</c:v>
                </c:pt>
                <c:pt idx="15">
                  <c:v>7.45</c:v>
                </c:pt>
                <c:pt idx="16">
                  <c:v>7.45</c:v>
                </c:pt>
                <c:pt idx="17">
                  <c:v>7.45</c:v>
                </c:pt>
                <c:pt idx="18">
                  <c:v>8.4499999999999993</c:v>
                </c:pt>
                <c:pt idx="19">
                  <c:v>8.4499999999999993</c:v>
                </c:pt>
                <c:pt idx="20">
                  <c:v>8.4499999999999993</c:v>
                </c:pt>
                <c:pt idx="21">
                  <c:v>8.4499999999999993</c:v>
                </c:pt>
                <c:pt idx="22">
                  <c:v>5.95</c:v>
                </c:pt>
                <c:pt idx="23">
                  <c:v>5.95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80-473A-BA29-9F6BA9F2E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5885087"/>
        <c:axId val="1275885567"/>
      </c:lineChart>
      <c:catAx>
        <c:axId val="12758850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885567"/>
        <c:crosses val="autoZero"/>
        <c:auto val="1"/>
        <c:lblAlgn val="ctr"/>
        <c:lblOffset val="100"/>
        <c:noMultiLvlLbl val="0"/>
      </c:catAx>
      <c:valAx>
        <c:axId val="1275885567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88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purchase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power purchase cost Rs/unit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5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'Yearly hourwise'!$Y$3:$Y$26</c:f>
              <c:numCache>
                <c:formatCode>0.00</c:formatCode>
                <c:ptCount val="24"/>
                <c:pt idx="0">
                  <c:v>6.0215536706844182</c:v>
                </c:pt>
                <c:pt idx="1">
                  <c:v>5.8005340451649774</c:v>
                </c:pt>
                <c:pt idx="2">
                  <c:v>5.558346164090648</c:v>
                </c:pt>
                <c:pt idx="3">
                  <c:v>5.4527489402081679</c:v>
                </c:pt>
                <c:pt idx="4">
                  <c:v>5.4576680307329601</c:v>
                </c:pt>
                <c:pt idx="5">
                  <c:v>5.5543008207361009</c:v>
                </c:pt>
                <c:pt idx="6">
                  <c:v>5.8069988259148735</c:v>
                </c:pt>
                <c:pt idx="7">
                  <c:v>5.8118893331741877</c:v>
                </c:pt>
                <c:pt idx="8">
                  <c:v>5.5568945439639146</c:v>
                </c:pt>
                <c:pt idx="9">
                  <c:v>5.3838013851664233</c:v>
                </c:pt>
                <c:pt idx="10">
                  <c:v>5.2447100344752782</c:v>
                </c:pt>
                <c:pt idx="11">
                  <c:v>5.1298988206534508</c:v>
                </c:pt>
                <c:pt idx="12">
                  <c:v>5.0140354020789051</c:v>
                </c:pt>
                <c:pt idx="13">
                  <c:v>4.9099249349497525</c:v>
                </c:pt>
                <c:pt idx="14">
                  <c:v>5.0167896247217429</c:v>
                </c:pt>
                <c:pt idx="15">
                  <c:v>5.1960558844401605</c:v>
                </c:pt>
                <c:pt idx="16">
                  <c:v>5.4252728067019067</c:v>
                </c:pt>
                <c:pt idx="17">
                  <c:v>5.8188551517400358</c:v>
                </c:pt>
                <c:pt idx="18">
                  <c:v>5.9856512349455313</c:v>
                </c:pt>
                <c:pt idx="19">
                  <c:v>6.0802458828139443</c:v>
                </c:pt>
                <c:pt idx="20">
                  <c:v>6.0890815681003136</c:v>
                </c:pt>
                <c:pt idx="21">
                  <c:v>6.1189554053610928</c:v>
                </c:pt>
                <c:pt idx="22">
                  <c:v>6.1063550600220475</c:v>
                </c:pt>
                <c:pt idx="23">
                  <c:v>6.1356045826177166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6A-493C-ACEB-CC45E7BC9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2371743"/>
        <c:axId val="1212370303"/>
      </c:lineChart>
      <c:catAx>
        <c:axId val="121237174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2370303"/>
        <c:crosses val="autoZero"/>
        <c:auto val="1"/>
        <c:lblAlgn val="ctr"/>
        <c:lblOffset val="100"/>
        <c:noMultiLvlLbl val="0"/>
      </c:catAx>
      <c:valAx>
        <c:axId val="1212370303"/>
        <c:scaling>
          <c:orientation val="minMax"/>
          <c:min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2371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purchase cost 11kv vs tariff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'Yearly hourwise'!$Z$2</c:f>
              <c:strCache>
                <c:ptCount val="1"/>
                <c:pt idx="0">
                  <c:v>HT I (A)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hourwise'!$Z$3:$Z$26</c:f>
              <c:numCache>
                <c:formatCode>0.00</c:formatCode>
                <c:ptCount val="24"/>
                <c:pt idx="0">
                  <c:v>6.15</c:v>
                </c:pt>
                <c:pt idx="1">
                  <c:v>6.15</c:v>
                </c:pt>
                <c:pt idx="2">
                  <c:v>6.15</c:v>
                </c:pt>
                <c:pt idx="3">
                  <c:v>6.15</c:v>
                </c:pt>
                <c:pt idx="4">
                  <c:v>6.15</c:v>
                </c:pt>
                <c:pt idx="5">
                  <c:v>6.15</c:v>
                </c:pt>
                <c:pt idx="6">
                  <c:v>8.65</c:v>
                </c:pt>
                <c:pt idx="7">
                  <c:v>8.65</c:v>
                </c:pt>
                <c:pt idx="8">
                  <c:v>8.65</c:v>
                </c:pt>
                <c:pt idx="9">
                  <c:v>8.65</c:v>
                </c:pt>
                <c:pt idx="10">
                  <c:v>7.65</c:v>
                </c:pt>
                <c:pt idx="11">
                  <c:v>7.65</c:v>
                </c:pt>
                <c:pt idx="12">
                  <c:v>7.65</c:v>
                </c:pt>
                <c:pt idx="13">
                  <c:v>7.65</c:v>
                </c:pt>
                <c:pt idx="14">
                  <c:v>7.65</c:v>
                </c:pt>
                <c:pt idx="15">
                  <c:v>7.65</c:v>
                </c:pt>
                <c:pt idx="16">
                  <c:v>7.65</c:v>
                </c:pt>
                <c:pt idx="17">
                  <c:v>7.65</c:v>
                </c:pt>
                <c:pt idx="18">
                  <c:v>8.65</c:v>
                </c:pt>
                <c:pt idx="19">
                  <c:v>8.65</c:v>
                </c:pt>
                <c:pt idx="20">
                  <c:v>8.65</c:v>
                </c:pt>
                <c:pt idx="21">
                  <c:v>8.65</c:v>
                </c:pt>
                <c:pt idx="22">
                  <c:v>6.15</c:v>
                </c:pt>
                <c:pt idx="23">
                  <c:v>6.15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E0-4ADF-8EDD-8AF7C82300D5}"/>
            </c:ext>
          </c:extLst>
        </c:ser>
        <c:ser>
          <c:idx val="2"/>
          <c:order val="1"/>
          <c:tx>
            <c:strRef>
              <c:f>'Yearly hourwise'!$AF$2</c:f>
              <c:strCache>
                <c:ptCount val="1"/>
                <c:pt idx="0">
                  <c:v>HT II 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hourwise'!$AF$3:$AF$26</c:f>
              <c:numCache>
                <c:formatCode>0.00</c:formatCode>
                <c:ptCount val="24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3.5</c:v>
                </c:pt>
                <c:pt idx="23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E0-4ADF-8EDD-8AF7C82300D5}"/>
            </c:ext>
          </c:extLst>
        </c:ser>
        <c:ser>
          <c:idx val="3"/>
          <c:order val="2"/>
          <c:tx>
            <c:strRef>
              <c:f>'Yearly hourwise'!$AI$2</c:f>
              <c:strCache>
                <c:ptCount val="1"/>
                <c:pt idx="0">
                  <c:v>HT III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hourwise'!$AI$3:$AI$26</c:f>
              <c:numCache>
                <c:formatCode>0.00</c:formatCode>
                <c:ptCount val="24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9.5</c:v>
                </c:pt>
                <c:pt idx="7">
                  <c:v>9.5</c:v>
                </c:pt>
                <c:pt idx="8">
                  <c:v>9.5</c:v>
                </c:pt>
                <c:pt idx="9">
                  <c:v>9.5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  <c:pt idx="16">
                  <c:v>8.5</c:v>
                </c:pt>
                <c:pt idx="17">
                  <c:v>8.5</c:v>
                </c:pt>
                <c:pt idx="18">
                  <c:v>9.5</c:v>
                </c:pt>
                <c:pt idx="19">
                  <c:v>9.5</c:v>
                </c:pt>
                <c:pt idx="20">
                  <c:v>9.5</c:v>
                </c:pt>
                <c:pt idx="21">
                  <c:v>9.5</c:v>
                </c:pt>
                <c:pt idx="22">
                  <c:v>7</c:v>
                </c:pt>
                <c:pt idx="2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E0-4ADF-8EDD-8AF7C82300D5}"/>
            </c:ext>
          </c:extLst>
        </c:ser>
        <c:ser>
          <c:idx val="4"/>
          <c:order val="3"/>
          <c:tx>
            <c:strRef>
              <c:f>'Yearly hourwise'!$AC$2</c:f>
              <c:strCache>
                <c:ptCount val="1"/>
                <c:pt idx="0">
                  <c:v>HT II A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hourwise'!$AC$3:$AC$26</c:f>
              <c:numCache>
                <c:formatCode>0.00</c:formatCode>
                <c:ptCount val="24"/>
                <c:pt idx="0">
                  <c:v>7.3</c:v>
                </c:pt>
                <c:pt idx="1">
                  <c:v>7.3</c:v>
                </c:pt>
                <c:pt idx="2">
                  <c:v>7.3</c:v>
                </c:pt>
                <c:pt idx="3">
                  <c:v>7.3</c:v>
                </c:pt>
                <c:pt idx="4">
                  <c:v>7.3</c:v>
                </c:pt>
                <c:pt idx="5">
                  <c:v>7.3</c:v>
                </c:pt>
                <c:pt idx="6">
                  <c:v>9.8000000000000007</c:v>
                </c:pt>
                <c:pt idx="7">
                  <c:v>9.8000000000000007</c:v>
                </c:pt>
                <c:pt idx="8">
                  <c:v>9.8000000000000007</c:v>
                </c:pt>
                <c:pt idx="9">
                  <c:v>9.8000000000000007</c:v>
                </c:pt>
                <c:pt idx="10">
                  <c:v>8.8000000000000007</c:v>
                </c:pt>
                <c:pt idx="11">
                  <c:v>8.8000000000000007</c:v>
                </c:pt>
                <c:pt idx="12">
                  <c:v>8.8000000000000007</c:v>
                </c:pt>
                <c:pt idx="13">
                  <c:v>8.8000000000000007</c:v>
                </c:pt>
                <c:pt idx="14">
                  <c:v>8.8000000000000007</c:v>
                </c:pt>
                <c:pt idx="15">
                  <c:v>8.8000000000000007</c:v>
                </c:pt>
                <c:pt idx="16">
                  <c:v>8.8000000000000007</c:v>
                </c:pt>
                <c:pt idx="17">
                  <c:v>8.8000000000000007</c:v>
                </c:pt>
                <c:pt idx="18">
                  <c:v>9.8000000000000007</c:v>
                </c:pt>
                <c:pt idx="19">
                  <c:v>9.8000000000000007</c:v>
                </c:pt>
                <c:pt idx="20">
                  <c:v>9.8000000000000007</c:v>
                </c:pt>
                <c:pt idx="21">
                  <c:v>9.8000000000000007</c:v>
                </c:pt>
                <c:pt idx="22">
                  <c:v>7.3</c:v>
                </c:pt>
                <c:pt idx="23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E0-4ADF-8EDD-8AF7C82300D5}"/>
            </c:ext>
          </c:extLst>
        </c:ser>
        <c:ser>
          <c:idx val="1"/>
          <c:order val="4"/>
          <c:tx>
            <c:strRef>
              <c:f>'Yearly hourwise'!#REF!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'Yearly hourwise'!$W$3:$W$26</c:f>
              <c:numCache>
                <c:formatCode>0.00</c:formatCode>
                <c:ptCount val="24"/>
                <c:pt idx="0">
                  <c:v>6.4483143333312185</c:v>
                </c:pt>
                <c:pt idx="1">
                  <c:v>6.2116305641367271</c:v>
                </c:pt>
                <c:pt idx="2">
                  <c:v>5.9522782988743961</c:v>
                </c:pt>
                <c:pt idx="3">
                  <c:v>5.8391971690596067</c:v>
                </c:pt>
                <c:pt idx="4">
                  <c:v>5.8444648862755804</c:v>
                </c:pt>
                <c:pt idx="5">
                  <c:v>5.9479462531993121</c:v>
                </c:pt>
                <c:pt idx="6">
                  <c:v>6.218553518020598</c:v>
                </c:pt>
                <c:pt idx="7">
                  <c:v>6.2237906262126295</c:v>
                </c:pt>
                <c:pt idx="8">
                  <c:v>5.9507237992582356</c:v>
                </c:pt>
                <c:pt idx="9">
                  <c:v>5.7653631501770199</c:v>
                </c:pt>
                <c:pt idx="10">
                  <c:v>5.6164140916191538</c:v>
                </c:pt>
                <c:pt idx="11">
                  <c:v>5.4934659562701755</c:v>
                </c:pt>
                <c:pt idx="12">
                  <c:v>5.3693910441191255</c:v>
                </c:pt>
                <c:pt idx="13">
                  <c:v>5.2579020407565729</c:v>
                </c:pt>
                <c:pt idx="14">
                  <c:v>5.372340464537225</c:v>
                </c:pt>
                <c:pt idx="15">
                  <c:v>5.5643117156866913</c:v>
                </c:pt>
                <c:pt idx="16">
                  <c:v>5.8097737419505027</c:v>
                </c:pt>
                <c:pt idx="17">
                  <c:v>6.2312501275569785</c:v>
                </c:pt>
                <c:pt idx="18">
                  <c:v>6.4098674135431146</c:v>
                </c:pt>
                <c:pt idx="19">
                  <c:v>6.5111661907467351</c:v>
                </c:pt>
                <c:pt idx="20">
                  <c:v>6.5206280803507886</c:v>
                </c:pt>
                <c:pt idx="21">
                  <c:v>6.5526191417172477</c:v>
                </c:pt>
                <c:pt idx="22">
                  <c:v>6.5391257823787337</c:v>
                </c:pt>
                <c:pt idx="23">
                  <c:v>6.570448282535958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E0-4ADF-8EDD-8AF7C8230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5885087"/>
        <c:axId val="1275885567"/>
      </c:lineChart>
      <c:catAx>
        <c:axId val="12758850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885567"/>
        <c:crosses val="autoZero"/>
        <c:auto val="1"/>
        <c:lblAlgn val="ctr"/>
        <c:lblOffset val="100"/>
        <c:noMultiLvlLbl val="0"/>
      </c:catAx>
      <c:valAx>
        <c:axId val="1275885567"/>
        <c:scaling>
          <c:orientation val="minMax"/>
          <c:max val="10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88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89981</xdr:colOff>
      <xdr:row>4</xdr:row>
      <xdr:rowOff>26794</xdr:rowOff>
    </xdr:from>
    <xdr:to>
      <xdr:col>49</xdr:col>
      <xdr:colOff>82827</xdr:colOff>
      <xdr:row>21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0775A2-A9D5-47DE-823B-92947121E1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49</xdr:col>
      <xdr:colOff>281182</xdr:colOff>
      <xdr:row>4</xdr:row>
      <xdr:rowOff>25480</xdr:rowOff>
    </xdr:from>
    <xdr:to>
      <xdr:col>57</xdr:col>
      <xdr:colOff>447102</xdr:colOff>
      <xdr:row>21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C7C6B7-BA2E-45A7-8737-039F8597D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127927</xdr:colOff>
      <xdr:row>4</xdr:row>
      <xdr:rowOff>30708</xdr:rowOff>
    </xdr:from>
    <xdr:to>
      <xdr:col>66</xdr:col>
      <xdr:colOff>296054</xdr:colOff>
      <xdr:row>21</xdr:row>
      <xdr:rowOff>12699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111DEF0-B7A0-4A96-BC48-8A6E30AF5F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43</xdr:col>
      <xdr:colOff>590176</xdr:colOff>
      <xdr:row>22</xdr:row>
      <xdr:rowOff>178547</xdr:rowOff>
    </xdr:from>
    <xdr:to>
      <xdr:col>51</xdr:col>
      <xdr:colOff>281392</xdr:colOff>
      <xdr:row>34</xdr:row>
      <xdr:rowOff>120276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4C56F5DA-B966-45F6-8738-C6BDC7FE03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54</xdr:col>
      <xdr:colOff>0</xdr:colOff>
      <xdr:row>25</xdr:row>
      <xdr:rowOff>0</xdr:rowOff>
    </xdr:from>
    <xdr:to>
      <xdr:col>62</xdr:col>
      <xdr:colOff>602446</xdr:colOff>
      <xdr:row>38</xdr:row>
      <xdr:rowOff>131956</xdr:rowOff>
    </xdr:to>
    <xdr:graphicFrame macro="">
      <xdr:nvGraphicFramePr>
        <xdr:cNvPr id="6" name="Chart 4">
          <a:extLst>
            <a:ext uri="{FF2B5EF4-FFF2-40B4-BE49-F238E27FC236}">
              <a16:creationId xmlns:a16="http://schemas.microsoft.com/office/drawing/2014/main" id="{5A851706-0DD8-4B85-8496-F506D228F3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pmgindia365-my.sharepoint.com/personal/trinathkoganti_kpmg_com/Documents/36.%20Telangana%20Power%20Utilities/Time%20of%20Day%20(ToD)%20Tariff%20Realignment/TOD%20and%20TOS/Power%20purchase%20cost%20month%20wise.xlsx" TargetMode="External"/><Relationship Id="rId1" Type="http://schemas.openxmlformats.org/officeDocument/2006/relationships/externalLinkPath" Target="https://kpmgindia365-my.sharepoint.com/personal/trinathkoganti_kpmg_com/Documents/36.%20Telangana%20Power%20Utilities/Time%20of%20Day%20(ToD)%20Tariff%20Realignment/TOD%20and%20TOS/Power%20purchase%20cost%20month%20w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Yearly hourwise"/>
      <sheetName val="Sheet5"/>
      <sheetName val="Sheet3"/>
      <sheetName val="monthwise &amp; hourwise"/>
      <sheetName val="monthwise"/>
      <sheetName val="Sheet4"/>
      <sheetName val="Sheet1"/>
    </sheetNames>
    <sheetDataSet>
      <sheetData sheetId="0"/>
      <sheetData sheetId="1">
        <row r="2">
          <cell r="Z2" t="str">
            <v>HT I (A)</v>
          </cell>
          <cell r="AA2" t="str">
            <v>HT I (A)</v>
          </cell>
          <cell r="AB2" t="str">
            <v>HT I (A)</v>
          </cell>
          <cell r="AC2" t="str">
            <v>HT II A</v>
          </cell>
          <cell r="AD2" t="str">
            <v>HT II A</v>
          </cell>
          <cell r="AE2" t="str">
            <v>HT II A</v>
          </cell>
          <cell r="AF2" t="str">
            <v>HT II B</v>
          </cell>
          <cell r="AG2" t="str">
            <v>HT II B</v>
          </cell>
          <cell r="AH2" t="str">
            <v>HT II B</v>
          </cell>
          <cell r="AI2" t="str">
            <v>HT III</v>
          </cell>
          <cell r="AJ2" t="str">
            <v>HT III</v>
          </cell>
          <cell r="AK2" t="str">
            <v>HT III</v>
          </cell>
        </row>
        <row r="3">
          <cell r="W3">
            <v>6.4483143333312185</v>
          </cell>
          <cell r="X3">
            <v>6.2071473772646311</v>
          </cell>
          <cell r="Y3">
            <v>6.0215536706844182</v>
          </cell>
          <cell r="Z3">
            <v>6.15</v>
          </cell>
          <cell r="AA3">
            <v>5.65</v>
          </cell>
          <cell r="AB3">
            <v>5.15</v>
          </cell>
          <cell r="AC3">
            <v>7.3</v>
          </cell>
          <cell r="AD3">
            <v>6.5</v>
          </cell>
          <cell r="AE3">
            <v>6.3</v>
          </cell>
          <cell r="AF3">
            <v>3.5</v>
          </cell>
          <cell r="AG3">
            <v>3.5</v>
          </cell>
          <cell r="AH3">
            <v>3.5</v>
          </cell>
          <cell r="AI3">
            <v>7</v>
          </cell>
          <cell r="AJ3">
            <v>6.35</v>
          </cell>
          <cell r="AK3">
            <v>5.95</v>
          </cell>
        </row>
        <row r="4">
          <cell r="W4">
            <v>6.2116305641367271</v>
          </cell>
          <cell r="X4">
            <v>5.9793155810380139</v>
          </cell>
          <cell r="Y4">
            <v>5.8005340451649774</v>
          </cell>
          <cell r="Z4">
            <v>6.15</v>
          </cell>
          <cell r="AA4">
            <v>5.65</v>
          </cell>
          <cell r="AB4">
            <v>5.15</v>
          </cell>
          <cell r="AC4">
            <v>7.3</v>
          </cell>
          <cell r="AD4">
            <v>6.5</v>
          </cell>
          <cell r="AE4">
            <v>6.3</v>
          </cell>
          <cell r="AF4">
            <v>3.5</v>
          </cell>
          <cell r="AG4">
            <v>3.5</v>
          </cell>
          <cell r="AH4">
            <v>3.5</v>
          </cell>
          <cell r="AI4">
            <v>7</v>
          </cell>
          <cell r="AJ4">
            <v>6.35</v>
          </cell>
          <cell r="AK4">
            <v>5.95</v>
          </cell>
        </row>
        <row r="5">
          <cell r="W5">
            <v>5.9522782988743961</v>
          </cell>
          <cell r="X5">
            <v>5.7296630904964934</v>
          </cell>
          <cell r="Y5">
            <v>5.558346164090648</v>
          </cell>
          <cell r="Z5">
            <v>6.15</v>
          </cell>
          <cell r="AA5">
            <v>5.65</v>
          </cell>
          <cell r="AB5">
            <v>5.15</v>
          </cell>
          <cell r="AC5">
            <v>7.3</v>
          </cell>
          <cell r="AD5">
            <v>6.5</v>
          </cell>
          <cell r="AE5">
            <v>6.3</v>
          </cell>
          <cell r="AF5">
            <v>3.5</v>
          </cell>
          <cell r="AG5">
            <v>3.5</v>
          </cell>
          <cell r="AH5">
            <v>3.5</v>
          </cell>
          <cell r="AI5">
            <v>7</v>
          </cell>
          <cell r="AJ5">
            <v>6.35</v>
          </cell>
          <cell r="AK5">
            <v>5.95</v>
          </cell>
        </row>
        <row r="6">
          <cell r="W6">
            <v>5.8391971690596067</v>
          </cell>
          <cell r="X6">
            <v>5.6208111949367776</v>
          </cell>
          <cell r="Y6">
            <v>5.4527489402081679</v>
          </cell>
          <cell r="Z6">
            <v>6.15</v>
          </cell>
          <cell r="AA6">
            <v>5.65</v>
          </cell>
          <cell r="AB6">
            <v>5.15</v>
          </cell>
          <cell r="AC6">
            <v>7.3</v>
          </cell>
          <cell r="AD6">
            <v>6.5</v>
          </cell>
          <cell r="AE6">
            <v>6.3</v>
          </cell>
          <cell r="AF6">
            <v>3.5</v>
          </cell>
          <cell r="AG6">
            <v>3.5</v>
          </cell>
          <cell r="AH6">
            <v>3.5</v>
          </cell>
          <cell r="AI6">
            <v>7</v>
          </cell>
          <cell r="AJ6">
            <v>6.35</v>
          </cell>
          <cell r="AK6">
            <v>5.95</v>
          </cell>
        </row>
        <row r="7">
          <cell r="W7">
            <v>5.8444648862755804</v>
          </cell>
          <cell r="X7">
            <v>5.6258818995288733</v>
          </cell>
          <cell r="Y7">
            <v>5.4576680307329601</v>
          </cell>
          <cell r="Z7">
            <v>6.15</v>
          </cell>
          <cell r="AA7">
            <v>5.65</v>
          </cell>
          <cell r="AB7">
            <v>5.15</v>
          </cell>
          <cell r="AC7">
            <v>7.3</v>
          </cell>
          <cell r="AD7">
            <v>6.5</v>
          </cell>
          <cell r="AE7">
            <v>6.3</v>
          </cell>
          <cell r="AF7">
            <v>3.5</v>
          </cell>
          <cell r="AG7">
            <v>3.5</v>
          </cell>
          <cell r="AH7">
            <v>3.5</v>
          </cell>
          <cell r="AI7">
            <v>7</v>
          </cell>
          <cell r="AJ7">
            <v>6.35</v>
          </cell>
          <cell r="AK7">
            <v>5.95</v>
          </cell>
        </row>
        <row r="8">
          <cell r="W8">
            <v>5.9479462531993121</v>
          </cell>
          <cell r="X8">
            <v>5.7254930633296581</v>
          </cell>
          <cell r="Y8">
            <v>5.5543008207361009</v>
          </cell>
          <cell r="Z8">
            <v>6.15</v>
          </cell>
          <cell r="AA8">
            <v>5.65</v>
          </cell>
          <cell r="AB8">
            <v>5.15</v>
          </cell>
          <cell r="AC8">
            <v>7.3</v>
          </cell>
          <cell r="AD8">
            <v>6.5</v>
          </cell>
          <cell r="AE8">
            <v>6.3</v>
          </cell>
          <cell r="AF8">
            <v>3.5</v>
          </cell>
          <cell r="AG8">
            <v>3.5</v>
          </cell>
          <cell r="AH8">
            <v>3.5</v>
          </cell>
          <cell r="AI8">
            <v>7</v>
          </cell>
          <cell r="AJ8">
            <v>6.35</v>
          </cell>
          <cell r="AK8">
            <v>5.95</v>
          </cell>
        </row>
        <row r="9">
          <cell r="W9">
            <v>6.218553518020598</v>
          </cell>
          <cell r="X9">
            <v>5.9859796164466275</v>
          </cell>
          <cell r="Y9">
            <v>5.8069988259148735</v>
          </cell>
          <cell r="Z9">
            <v>8.65</v>
          </cell>
          <cell r="AA9">
            <v>8.15</v>
          </cell>
          <cell r="AB9">
            <v>7.65</v>
          </cell>
          <cell r="AC9">
            <v>9.8000000000000007</v>
          </cell>
          <cell r="AD9">
            <v>9</v>
          </cell>
          <cell r="AE9">
            <v>8.8000000000000007</v>
          </cell>
          <cell r="AF9">
            <v>6</v>
          </cell>
          <cell r="AG9">
            <v>6</v>
          </cell>
          <cell r="AH9">
            <v>6</v>
          </cell>
          <cell r="AI9">
            <v>9.5</v>
          </cell>
          <cell r="AJ9">
            <v>8.85</v>
          </cell>
          <cell r="AK9">
            <v>8.4499999999999993</v>
          </cell>
        </row>
        <row r="10">
          <cell r="W10">
            <v>6.2237906262126295</v>
          </cell>
          <cell r="X10">
            <v>5.9910208567922769</v>
          </cell>
          <cell r="Y10">
            <v>5.8118893331741877</v>
          </cell>
          <cell r="Z10">
            <v>8.65</v>
          </cell>
          <cell r="AA10">
            <v>8.15</v>
          </cell>
          <cell r="AB10">
            <v>7.65</v>
          </cell>
          <cell r="AC10">
            <v>9.8000000000000007</v>
          </cell>
          <cell r="AD10">
            <v>9</v>
          </cell>
          <cell r="AE10">
            <v>8.8000000000000007</v>
          </cell>
          <cell r="AF10">
            <v>6</v>
          </cell>
          <cell r="AG10">
            <v>6</v>
          </cell>
          <cell r="AH10">
            <v>6</v>
          </cell>
          <cell r="AI10">
            <v>9.5</v>
          </cell>
          <cell r="AJ10">
            <v>8.85</v>
          </cell>
          <cell r="AK10">
            <v>8.4499999999999993</v>
          </cell>
        </row>
        <row r="11">
          <cell r="W11">
            <v>5.9507237992582356</v>
          </cell>
          <cell r="X11">
            <v>5.7281667291659772</v>
          </cell>
          <cell r="Y11">
            <v>5.5568945439639146</v>
          </cell>
          <cell r="Z11">
            <v>8.65</v>
          </cell>
          <cell r="AA11">
            <v>8.15</v>
          </cell>
          <cell r="AB11">
            <v>7.65</v>
          </cell>
          <cell r="AC11">
            <v>9.8000000000000007</v>
          </cell>
          <cell r="AD11">
            <v>9</v>
          </cell>
          <cell r="AE11">
            <v>8.8000000000000007</v>
          </cell>
          <cell r="AF11">
            <v>6</v>
          </cell>
          <cell r="AG11">
            <v>6</v>
          </cell>
          <cell r="AH11">
            <v>6</v>
          </cell>
          <cell r="AI11">
            <v>9.5</v>
          </cell>
          <cell r="AJ11">
            <v>8.85</v>
          </cell>
          <cell r="AK11">
            <v>8.4499999999999993</v>
          </cell>
        </row>
        <row r="12">
          <cell r="W12">
            <v>5.7653631501770199</v>
          </cell>
          <cell r="X12">
            <v>5.5497385683603992</v>
          </cell>
          <cell r="Y12">
            <v>5.3838013851664233</v>
          </cell>
          <cell r="Z12">
            <v>8.65</v>
          </cell>
          <cell r="AA12">
            <v>8.15</v>
          </cell>
          <cell r="AB12">
            <v>7.65</v>
          </cell>
          <cell r="AC12">
            <v>9.8000000000000007</v>
          </cell>
          <cell r="AD12">
            <v>9</v>
          </cell>
          <cell r="AE12">
            <v>8.8000000000000007</v>
          </cell>
          <cell r="AF12">
            <v>6</v>
          </cell>
          <cell r="AG12">
            <v>6</v>
          </cell>
          <cell r="AH12">
            <v>6</v>
          </cell>
          <cell r="AI12">
            <v>9.5</v>
          </cell>
          <cell r="AJ12">
            <v>8.85</v>
          </cell>
          <cell r="AK12">
            <v>8.4499999999999993</v>
          </cell>
        </row>
        <row r="13">
          <cell r="W13">
            <v>5.6164140916191538</v>
          </cell>
          <cell r="X13">
            <v>5.4063602045925974</v>
          </cell>
          <cell r="Y13">
            <v>5.2447100344752782</v>
          </cell>
          <cell r="Z13">
            <v>7.65</v>
          </cell>
          <cell r="AA13">
            <v>7.15</v>
          </cell>
          <cell r="AB13">
            <v>6.65</v>
          </cell>
          <cell r="AC13">
            <v>8.8000000000000007</v>
          </cell>
          <cell r="AD13">
            <v>8</v>
          </cell>
          <cell r="AE13">
            <v>7.8</v>
          </cell>
          <cell r="AF13">
            <v>5</v>
          </cell>
          <cell r="AG13">
            <v>5</v>
          </cell>
          <cell r="AH13">
            <v>5</v>
          </cell>
          <cell r="AI13">
            <v>8.5</v>
          </cell>
          <cell r="AJ13">
            <v>7.85</v>
          </cell>
          <cell r="AK13">
            <v>7.45</v>
          </cell>
        </row>
        <row r="14">
          <cell r="W14">
            <v>5.4934659562701755</v>
          </cell>
          <cell r="X14">
            <v>5.2880103295056706</v>
          </cell>
          <cell r="Y14">
            <v>5.1298988206534508</v>
          </cell>
          <cell r="Z14">
            <v>7.65</v>
          </cell>
          <cell r="AA14">
            <v>7.15</v>
          </cell>
          <cell r="AB14">
            <v>6.65</v>
          </cell>
          <cell r="AC14">
            <v>8.8000000000000007</v>
          </cell>
          <cell r="AD14">
            <v>8</v>
          </cell>
          <cell r="AE14">
            <v>7.8</v>
          </cell>
          <cell r="AF14">
            <v>5</v>
          </cell>
          <cell r="AG14">
            <v>5</v>
          </cell>
          <cell r="AH14">
            <v>5</v>
          </cell>
          <cell r="AI14">
            <v>8.5</v>
          </cell>
          <cell r="AJ14">
            <v>7.85</v>
          </cell>
          <cell r="AK14">
            <v>7.45</v>
          </cell>
        </row>
        <row r="15">
          <cell r="W15">
            <v>5.3693910441191255</v>
          </cell>
          <cell r="X15">
            <v>5.16857581906907</v>
          </cell>
          <cell r="Y15">
            <v>5.0140354020789051</v>
          </cell>
          <cell r="Z15">
            <v>7.65</v>
          </cell>
          <cell r="AA15">
            <v>7.15</v>
          </cell>
          <cell r="AB15">
            <v>6.65</v>
          </cell>
          <cell r="AC15">
            <v>8.8000000000000007</v>
          </cell>
          <cell r="AD15">
            <v>8</v>
          </cell>
          <cell r="AE15">
            <v>7.8</v>
          </cell>
          <cell r="AF15">
            <v>5</v>
          </cell>
          <cell r="AG15">
            <v>5</v>
          </cell>
          <cell r="AH15">
            <v>5</v>
          </cell>
          <cell r="AI15">
            <v>8.5</v>
          </cell>
          <cell r="AJ15">
            <v>7.85</v>
          </cell>
          <cell r="AK15">
            <v>7.45</v>
          </cell>
        </row>
        <row r="16">
          <cell r="W16">
            <v>5.2579020407565729</v>
          </cell>
          <cell r="X16">
            <v>5.0612565044322775</v>
          </cell>
          <cell r="Y16">
            <v>4.9099249349497525</v>
          </cell>
          <cell r="Z16">
            <v>7.65</v>
          </cell>
          <cell r="AA16">
            <v>7.15</v>
          </cell>
          <cell r="AB16">
            <v>6.65</v>
          </cell>
          <cell r="AC16">
            <v>8.8000000000000007</v>
          </cell>
          <cell r="AD16">
            <v>8</v>
          </cell>
          <cell r="AE16">
            <v>7.8</v>
          </cell>
          <cell r="AF16">
            <v>5</v>
          </cell>
          <cell r="AG16">
            <v>5</v>
          </cell>
          <cell r="AH16">
            <v>5</v>
          </cell>
          <cell r="AI16">
            <v>8.5</v>
          </cell>
          <cell r="AJ16">
            <v>7.85</v>
          </cell>
          <cell r="AK16">
            <v>7.45</v>
          </cell>
        </row>
        <row r="17">
          <cell r="W17">
            <v>5.372340464537225</v>
          </cell>
          <cell r="X17">
            <v>5.1714149311635325</v>
          </cell>
          <cell r="Y17">
            <v>5.0167896247217429</v>
          </cell>
          <cell r="Z17">
            <v>7.65</v>
          </cell>
          <cell r="AA17">
            <v>7.15</v>
          </cell>
          <cell r="AB17">
            <v>6.65</v>
          </cell>
          <cell r="AC17">
            <v>8.8000000000000007</v>
          </cell>
          <cell r="AD17">
            <v>8</v>
          </cell>
          <cell r="AE17">
            <v>7.8</v>
          </cell>
          <cell r="AF17">
            <v>5</v>
          </cell>
          <cell r="AG17">
            <v>5</v>
          </cell>
          <cell r="AH17">
            <v>5</v>
          </cell>
          <cell r="AI17">
            <v>8.5</v>
          </cell>
          <cell r="AJ17">
            <v>7.85</v>
          </cell>
          <cell r="AK17">
            <v>7.45</v>
          </cell>
        </row>
        <row r="18">
          <cell r="W18">
            <v>5.5643117156866913</v>
          </cell>
          <cell r="X18">
            <v>5.3562064575200088</v>
          </cell>
          <cell r="Y18">
            <v>5.1960558844401605</v>
          </cell>
          <cell r="Z18">
            <v>7.65</v>
          </cell>
          <cell r="AA18">
            <v>7.15</v>
          </cell>
          <cell r="AB18">
            <v>6.65</v>
          </cell>
          <cell r="AC18">
            <v>8.8000000000000007</v>
          </cell>
          <cell r="AD18">
            <v>8</v>
          </cell>
          <cell r="AE18">
            <v>7.8</v>
          </cell>
          <cell r="AF18">
            <v>5</v>
          </cell>
          <cell r="AG18">
            <v>5</v>
          </cell>
          <cell r="AH18">
            <v>5</v>
          </cell>
          <cell r="AI18">
            <v>8.5</v>
          </cell>
          <cell r="AJ18">
            <v>7.85</v>
          </cell>
          <cell r="AK18">
            <v>7.45</v>
          </cell>
        </row>
        <row r="19">
          <cell r="W19">
            <v>5.8097737419505027</v>
          </cell>
          <cell r="X19">
            <v>5.5924882040015538</v>
          </cell>
          <cell r="Y19">
            <v>5.4252728067019067</v>
          </cell>
          <cell r="Z19">
            <v>7.65</v>
          </cell>
          <cell r="AA19">
            <v>7.15</v>
          </cell>
          <cell r="AB19">
            <v>6.65</v>
          </cell>
          <cell r="AC19">
            <v>8.8000000000000007</v>
          </cell>
          <cell r="AD19">
            <v>8</v>
          </cell>
          <cell r="AE19">
            <v>7.8</v>
          </cell>
          <cell r="AF19">
            <v>5</v>
          </cell>
          <cell r="AG19">
            <v>5</v>
          </cell>
          <cell r="AH19">
            <v>5</v>
          </cell>
          <cell r="AI19">
            <v>8.5</v>
          </cell>
          <cell r="AJ19">
            <v>7.85</v>
          </cell>
          <cell r="AK19">
            <v>7.45</v>
          </cell>
        </row>
        <row r="20">
          <cell r="W20">
            <v>6.2312501275569785</v>
          </cell>
          <cell r="X20">
            <v>5.9982013727863475</v>
          </cell>
          <cell r="Y20">
            <v>5.8188551517400358</v>
          </cell>
          <cell r="Z20">
            <v>7.65</v>
          </cell>
          <cell r="AA20">
            <v>7.15</v>
          </cell>
          <cell r="AB20">
            <v>6.65</v>
          </cell>
          <cell r="AC20">
            <v>8.8000000000000007</v>
          </cell>
          <cell r="AD20">
            <v>8</v>
          </cell>
          <cell r="AE20">
            <v>7.8</v>
          </cell>
          <cell r="AF20">
            <v>5</v>
          </cell>
          <cell r="AG20">
            <v>5</v>
          </cell>
          <cell r="AH20">
            <v>5</v>
          </cell>
          <cell r="AI20">
            <v>8.5</v>
          </cell>
          <cell r="AJ20">
            <v>7.85</v>
          </cell>
          <cell r="AK20">
            <v>7.45</v>
          </cell>
        </row>
        <row r="21">
          <cell r="W21">
            <v>6.4098674135431146</v>
          </cell>
          <cell r="X21">
            <v>6.1701383722766021</v>
          </cell>
          <cell r="Y21">
            <v>5.9856512349455313</v>
          </cell>
          <cell r="Z21">
            <v>8.65</v>
          </cell>
          <cell r="AA21">
            <v>8.15</v>
          </cell>
          <cell r="AB21">
            <v>7.65</v>
          </cell>
          <cell r="AC21">
            <v>9.8000000000000007</v>
          </cell>
          <cell r="AD21">
            <v>9</v>
          </cell>
          <cell r="AE21">
            <v>8.8000000000000007</v>
          </cell>
          <cell r="AF21">
            <v>6</v>
          </cell>
          <cell r="AG21">
            <v>6</v>
          </cell>
          <cell r="AH21">
            <v>6</v>
          </cell>
          <cell r="AI21">
            <v>9.5</v>
          </cell>
          <cell r="AJ21">
            <v>8.85</v>
          </cell>
          <cell r="AK21">
            <v>8.4499999999999993</v>
          </cell>
        </row>
        <row r="22">
          <cell r="W22">
            <v>6.5111661907467351</v>
          </cell>
          <cell r="X22">
            <v>6.2676485752128075</v>
          </cell>
          <cell r="Y22">
            <v>6.0802458828139443</v>
          </cell>
          <cell r="Z22">
            <v>8.65</v>
          </cell>
          <cell r="AA22">
            <v>8.15</v>
          </cell>
          <cell r="AB22">
            <v>7.65</v>
          </cell>
          <cell r="AC22">
            <v>9.8000000000000007</v>
          </cell>
          <cell r="AD22">
            <v>9</v>
          </cell>
          <cell r="AE22">
            <v>8.8000000000000007</v>
          </cell>
          <cell r="AF22">
            <v>6</v>
          </cell>
          <cell r="AG22">
            <v>6</v>
          </cell>
          <cell r="AH22">
            <v>6</v>
          </cell>
          <cell r="AI22">
            <v>9.5</v>
          </cell>
          <cell r="AJ22">
            <v>8.85</v>
          </cell>
          <cell r="AK22">
            <v>8.4499999999999993</v>
          </cell>
        </row>
        <row r="23">
          <cell r="W23">
            <v>6.5206280803507886</v>
          </cell>
          <cell r="X23">
            <v>6.276756590145669</v>
          </cell>
          <cell r="Y23">
            <v>6.0890815681003136</v>
          </cell>
          <cell r="Z23">
            <v>8.65</v>
          </cell>
          <cell r="AA23">
            <v>8.15</v>
          </cell>
          <cell r="AB23">
            <v>7.65</v>
          </cell>
          <cell r="AC23">
            <v>9.8000000000000007</v>
          </cell>
          <cell r="AD23">
            <v>9</v>
          </cell>
          <cell r="AE23">
            <v>8.8000000000000007</v>
          </cell>
          <cell r="AF23">
            <v>6</v>
          </cell>
          <cell r="AG23">
            <v>6</v>
          </cell>
          <cell r="AH23">
            <v>6</v>
          </cell>
          <cell r="AI23">
            <v>9.5</v>
          </cell>
          <cell r="AJ23">
            <v>8.85</v>
          </cell>
          <cell r="AK23">
            <v>8.4499999999999993</v>
          </cell>
        </row>
        <row r="24">
          <cell r="W24">
            <v>6.5526191417172477</v>
          </cell>
          <cell r="X24">
            <v>6.3075511858170223</v>
          </cell>
          <cell r="Y24">
            <v>6.1189554053610928</v>
          </cell>
          <cell r="Z24">
            <v>8.65</v>
          </cell>
          <cell r="AA24">
            <v>8.15</v>
          </cell>
          <cell r="AB24">
            <v>7.65</v>
          </cell>
          <cell r="AC24">
            <v>9.8000000000000007</v>
          </cell>
          <cell r="AD24">
            <v>9</v>
          </cell>
          <cell r="AE24">
            <v>8.8000000000000007</v>
          </cell>
          <cell r="AF24">
            <v>6</v>
          </cell>
          <cell r="AG24">
            <v>6</v>
          </cell>
          <cell r="AH24">
            <v>6</v>
          </cell>
          <cell r="AI24">
            <v>9.5</v>
          </cell>
          <cell r="AJ24">
            <v>8.85</v>
          </cell>
          <cell r="AK24">
            <v>8.4499999999999993</v>
          </cell>
        </row>
        <row r="25">
          <cell r="W25">
            <v>6.5391257823787337</v>
          </cell>
          <cell r="X25">
            <v>6.2945624781177694</v>
          </cell>
          <cell r="Y25">
            <v>6.1063550600220475</v>
          </cell>
          <cell r="Z25">
            <v>6.15</v>
          </cell>
          <cell r="AA25">
            <v>5.65</v>
          </cell>
          <cell r="AB25">
            <v>5.15</v>
          </cell>
          <cell r="AC25">
            <v>7.3</v>
          </cell>
          <cell r="AD25">
            <v>6.5</v>
          </cell>
          <cell r="AE25">
            <v>6.3</v>
          </cell>
          <cell r="AF25">
            <v>3.5</v>
          </cell>
          <cell r="AG25">
            <v>3.5</v>
          </cell>
          <cell r="AH25">
            <v>3.5</v>
          </cell>
          <cell r="AI25">
            <v>7</v>
          </cell>
          <cell r="AJ25">
            <v>6.35</v>
          </cell>
          <cell r="AK25">
            <v>5.95</v>
          </cell>
        </row>
        <row r="26">
          <cell r="W26">
            <v>6.570448282535958</v>
          </cell>
          <cell r="X26">
            <v>6.3247135167691129</v>
          </cell>
          <cell r="Y26">
            <v>6.1356045826177166</v>
          </cell>
          <cell r="Z26">
            <v>6.15</v>
          </cell>
          <cell r="AA26">
            <v>5.65</v>
          </cell>
          <cell r="AB26">
            <v>5.15</v>
          </cell>
          <cell r="AC26">
            <v>7.3</v>
          </cell>
          <cell r="AD26">
            <v>6.5</v>
          </cell>
          <cell r="AE26">
            <v>6.3</v>
          </cell>
          <cell r="AF26">
            <v>3.5</v>
          </cell>
          <cell r="AG26">
            <v>3.5</v>
          </cell>
          <cell r="AH26">
            <v>3.5</v>
          </cell>
          <cell r="AI26">
            <v>7</v>
          </cell>
          <cell r="AJ26">
            <v>6.35</v>
          </cell>
          <cell r="AK26">
            <v>5.95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A6757-9DA2-446A-A459-0DC8F4CB657E}">
  <dimension ref="A1:AN33"/>
  <sheetViews>
    <sheetView tabSelected="1" topLeftCell="J1" zoomScale="92" zoomScaleNormal="93" workbookViewId="0">
      <selection activeCell="T8" sqref="T8"/>
    </sheetView>
  </sheetViews>
  <sheetFormatPr defaultRowHeight="14.5" x14ac:dyDescent="0.35"/>
  <cols>
    <col min="1" max="1" width="10.6328125" bestFit="1" customWidth="1"/>
    <col min="2" max="2" width="14.7265625" bestFit="1" customWidth="1"/>
    <col min="3" max="3" width="12.6328125" bestFit="1" customWidth="1"/>
    <col min="4" max="4" width="16.1796875" bestFit="1" customWidth="1"/>
    <col min="5" max="5" width="17.26953125" bestFit="1" customWidth="1"/>
    <col min="6" max="6" width="12.6328125" bestFit="1" customWidth="1"/>
    <col min="7" max="7" width="23.90625" bestFit="1" customWidth="1"/>
    <col min="8" max="9" width="12.6328125" bestFit="1" customWidth="1"/>
    <col min="10" max="10" width="19.81640625" bestFit="1" customWidth="1"/>
    <col min="11" max="11" width="12.6328125" bestFit="1" customWidth="1"/>
    <col min="19" max="19" width="10.26953125" customWidth="1"/>
    <col min="22" max="22" width="11.36328125" bestFit="1" customWidth="1"/>
    <col min="28" max="28" width="8.7265625" style="15"/>
  </cols>
  <sheetData>
    <row r="1" spans="1:40" s="1" customFormat="1" ht="34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S1" s="1" t="s">
        <v>15</v>
      </c>
      <c r="V1" s="2" t="s">
        <v>16</v>
      </c>
      <c r="W1" s="1" t="s">
        <v>17</v>
      </c>
      <c r="X1" s="1" t="s">
        <v>18</v>
      </c>
      <c r="Y1" s="1" t="s">
        <v>19</v>
      </c>
      <c r="Z1" s="3" t="s">
        <v>20</v>
      </c>
      <c r="AA1" s="4" t="s">
        <v>21</v>
      </c>
      <c r="AB1" s="4" t="s">
        <v>22</v>
      </c>
      <c r="AC1" s="3" t="s">
        <v>20</v>
      </c>
      <c r="AD1" s="4" t="s">
        <v>21</v>
      </c>
      <c r="AE1" s="4" t="s">
        <v>22</v>
      </c>
      <c r="AF1" s="3" t="s">
        <v>20</v>
      </c>
      <c r="AG1" s="4" t="s">
        <v>21</v>
      </c>
      <c r="AH1" s="4" t="s">
        <v>22</v>
      </c>
      <c r="AI1" s="3" t="s">
        <v>20</v>
      </c>
      <c r="AJ1" s="4" t="s">
        <v>23</v>
      </c>
      <c r="AK1" s="4" t="s">
        <v>22</v>
      </c>
      <c r="AL1" s="3" t="s">
        <v>20</v>
      </c>
      <c r="AM1" s="4" t="s">
        <v>23</v>
      </c>
      <c r="AN1" s="4" t="s">
        <v>22</v>
      </c>
    </row>
    <row r="2" spans="1:40" x14ac:dyDescent="0.35">
      <c r="A2">
        <v>1</v>
      </c>
      <c r="B2">
        <v>915130.0448500003</v>
      </c>
      <c r="C2">
        <v>90734.448274999537</v>
      </c>
      <c r="D2">
        <v>28617.794999999998</v>
      </c>
      <c r="E2">
        <v>17212.594999999994</v>
      </c>
      <c r="F2">
        <v>320361.26999999996</v>
      </c>
      <c r="G2">
        <v>15994.537500000011</v>
      </c>
      <c r="H2">
        <v>23783.859999999993</v>
      </c>
      <c r="I2">
        <v>193421.16249999992</v>
      </c>
      <c r="J2">
        <v>940532.97499999998</v>
      </c>
      <c r="K2">
        <v>903847.31551250047</v>
      </c>
      <c r="N2">
        <v>5.6465418532010867</v>
      </c>
      <c r="O2">
        <v>5.7275255764661352</v>
      </c>
      <c r="P2">
        <f t="shared" ref="P2:P25" si="0">0.65*N2+0.35*O2</f>
        <v>5.6748861563438542</v>
      </c>
      <c r="Q2">
        <v>1</v>
      </c>
      <c r="R2">
        <f t="shared" ref="R2:R25" si="1">(P2*B2+SUMPRODUCT(C2:K2,$C$28:$K$28))/SUM(B2:K2)</f>
        <v>5.2422191396514446</v>
      </c>
      <c r="S2">
        <f>R2+0.63</f>
        <v>5.8722191396514445</v>
      </c>
      <c r="V2" s="5" t="s">
        <v>24</v>
      </c>
      <c r="W2" s="6">
        <v>3.7400000000000003E-2</v>
      </c>
      <c r="X2" s="7">
        <v>2.9899999999999999E-2</v>
      </c>
      <c r="Y2" s="8">
        <v>2.4799999999999999E-2</v>
      </c>
      <c r="Z2" s="9" t="s">
        <v>25</v>
      </c>
      <c r="AA2" s="10" t="s">
        <v>25</v>
      </c>
      <c r="AB2" s="10" t="s">
        <v>25</v>
      </c>
      <c r="AC2" s="9" t="s">
        <v>26</v>
      </c>
      <c r="AD2" s="10" t="s">
        <v>26</v>
      </c>
      <c r="AE2" s="10" t="s">
        <v>26</v>
      </c>
      <c r="AF2" s="9" t="s">
        <v>27</v>
      </c>
      <c r="AG2" s="10" t="s">
        <v>27</v>
      </c>
      <c r="AH2" s="10" t="s">
        <v>27</v>
      </c>
      <c r="AI2" s="9" t="s">
        <v>28</v>
      </c>
      <c r="AJ2" s="10" t="s">
        <v>28</v>
      </c>
      <c r="AK2" s="10" t="s">
        <v>28</v>
      </c>
      <c r="AL2" s="9" t="s">
        <v>29</v>
      </c>
      <c r="AM2" s="10" t="s">
        <v>29</v>
      </c>
      <c r="AN2" s="10" t="s">
        <v>29</v>
      </c>
    </row>
    <row r="3" spans="1:40" x14ac:dyDescent="0.35">
      <c r="A3">
        <v>2</v>
      </c>
      <c r="B3">
        <v>1044230.0222500005</v>
      </c>
      <c r="C3">
        <v>87485.189537499609</v>
      </c>
      <c r="D3">
        <v>28417.379999999997</v>
      </c>
      <c r="E3">
        <v>16792.874999999996</v>
      </c>
      <c r="F3">
        <v>313526.41499999998</v>
      </c>
      <c r="G3">
        <v>15279.332500000008</v>
      </c>
      <c r="H3">
        <v>23783.859999999993</v>
      </c>
      <c r="I3">
        <v>190986.84250000009</v>
      </c>
      <c r="J3">
        <v>926497.84000000067</v>
      </c>
      <c r="K3">
        <v>854382.64588750014</v>
      </c>
      <c r="N3">
        <v>4.7494424585650714</v>
      </c>
      <c r="O3">
        <v>5.1953145981955249</v>
      </c>
      <c r="P3">
        <f t="shared" si="0"/>
        <v>4.90549770743573</v>
      </c>
      <c r="Q3">
        <v>2</v>
      </c>
      <c r="R3">
        <f t="shared" si="1"/>
        <v>5.0266808008448862</v>
      </c>
      <c r="S3">
        <f>R3+0.63</f>
        <v>5.6566808008448861</v>
      </c>
      <c r="V3" s="5">
        <v>1</v>
      </c>
      <c r="W3" s="11">
        <f>X3/(1-$W$2)</f>
        <v>6.4483143333312185</v>
      </c>
      <c r="X3" s="11">
        <f>Y3/(1-$X$2)</f>
        <v>6.2071473772646311</v>
      </c>
      <c r="Y3" s="11">
        <f>S2/(1-$Y$2)</f>
        <v>6.0215536706844182</v>
      </c>
      <c r="Z3" s="12">
        <v>6.15</v>
      </c>
      <c r="AA3" s="13">
        <v>5.65</v>
      </c>
      <c r="AB3" s="13">
        <v>5.15</v>
      </c>
      <c r="AC3" s="12">
        <v>7.3</v>
      </c>
      <c r="AD3" s="13">
        <v>6.5</v>
      </c>
      <c r="AE3" s="13">
        <v>6.3</v>
      </c>
      <c r="AF3" s="12">
        <v>3.5</v>
      </c>
      <c r="AG3" s="13">
        <v>3.5</v>
      </c>
      <c r="AH3" s="13">
        <v>3.5</v>
      </c>
      <c r="AI3" s="12">
        <v>7</v>
      </c>
      <c r="AJ3" s="13">
        <v>6.35</v>
      </c>
      <c r="AK3" s="13">
        <v>5.95</v>
      </c>
      <c r="AL3" s="12">
        <v>4.5</v>
      </c>
      <c r="AM3" s="13">
        <v>4.5</v>
      </c>
      <c r="AN3" s="13">
        <v>4.5</v>
      </c>
    </row>
    <row r="4" spans="1:40" x14ac:dyDescent="0.35">
      <c r="A4">
        <v>3</v>
      </c>
      <c r="B4">
        <v>1097126.8880749997</v>
      </c>
      <c r="C4">
        <v>85016.461399999622</v>
      </c>
      <c r="D4">
        <v>28185.002500000002</v>
      </c>
      <c r="E4">
        <v>16725.57</v>
      </c>
      <c r="F4">
        <v>308219.19999999995</v>
      </c>
      <c r="G4">
        <v>14473.105000000001</v>
      </c>
      <c r="H4">
        <v>21864.052499999998</v>
      </c>
      <c r="I4">
        <v>190424.53749999983</v>
      </c>
      <c r="J4">
        <v>912471.68999999971</v>
      </c>
      <c r="K4">
        <v>797787.37896249979</v>
      </c>
      <c r="N4">
        <v>3.9502201980672971</v>
      </c>
      <c r="O4">
        <v>4.6477332221835992</v>
      </c>
      <c r="P4">
        <f t="shared" si="0"/>
        <v>4.1943497565080028</v>
      </c>
      <c r="Q4">
        <v>3</v>
      </c>
      <c r="R4">
        <f t="shared" si="1"/>
        <v>4.7904991792212002</v>
      </c>
      <c r="S4">
        <f t="shared" ref="S4:S25" si="2">R4+0.63</f>
        <v>5.4204991792212001</v>
      </c>
      <c r="V4" s="5">
        <v>2</v>
      </c>
      <c r="W4" s="11">
        <f t="shared" ref="W4:W26" si="3">X4/(1-$W$2)</f>
        <v>6.2116305641367271</v>
      </c>
      <c r="X4" s="11">
        <f>Y4/(1-$X$2)</f>
        <v>5.9793155810380139</v>
      </c>
      <c r="Y4" s="11">
        <f>S3/(1-$Y$2)</f>
        <v>5.8005340451649774</v>
      </c>
      <c r="Z4" s="12">
        <v>6.15</v>
      </c>
      <c r="AA4" s="13">
        <v>5.65</v>
      </c>
      <c r="AB4" s="13">
        <v>5.15</v>
      </c>
      <c r="AC4" s="12">
        <v>7.3</v>
      </c>
      <c r="AD4" s="13">
        <v>6.5</v>
      </c>
      <c r="AE4" s="13">
        <v>6.3</v>
      </c>
      <c r="AF4" s="12">
        <v>3.5</v>
      </c>
      <c r="AG4" s="13">
        <v>3.5</v>
      </c>
      <c r="AH4" s="13">
        <v>3.5</v>
      </c>
      <c r="AI4" s="12">
        <v>7</v>
      </c>
      <c r="AJ4" s="13">
        <v>6.35</v>
      </c>
      <c r="AK4" s="13">
        <v>5.95</v>
      </c>
      <c r="AL4" s="12">
        <v>4.5</v>
      </c>
      <c r="AM4" s="13">
        <v>4.5</v>
      </c>
      <c r="AN4" s="13">
        <v>4.5</v>
      </c>
    </row>
    <row r="5" spans="1:40" x14ac:dyDescent="0.35">
      <c r="A5">
        <v>4</v>
      </c>
      <c r="B5">
        <v>1119932.9308999991</v>
      </c>
      <c r="C5">
        <v>83537.282862499618</v>
      </c>
      <c r="D5">
        <v>27671.039999999997</v>
      </c>
      <c r="E5">
        <v>16732.442500000001</v>
      </c>
      <c r="F5">
        <v>304704.97750000027</v>
      </c>
      <c r="G5">
        <v>14215.5075</v>
      </c>
      <c r="H5">
        <v>21714.29</v>
      </c>
      <c r="I5">
        <v>189819.61249999981</v>
      </c>
      <c r="J5">
        <v>905615.62999999989</v>
      </c>
      <c r="K5">
        <v>762964.92936249962</v>
      </c>
      <c r="N5">
        <v>3.6040443870736003</v>
      </c>
      <c r="O5">
        <v>4.4973325061333584</v>
      </c>
      <c r="P5">
        <f t="shared" si="0"/>
        <v>3.9166952287445156</v>
      </c>
      <c r="Q5">
        <v>4</v>
      </c>
      <c r="R5">
        <f t="shared" si="1"/>
        <v>4.687520766491005</v>
      </c>
      <c r="S5">
        <f t="shared" si="2"/>
        <v>5.3175207664910049</v>
      </c>
      <c r="V5" s="5">
        <v>3</v>
      </c>
      <c r="W5" s="11">
        <f t="shared" si="3"/>
        <v>5.9522782988743961</v>
      </c>
      <c r="X5" s="11">
        <f>Y5/(1-$X$2)</f>
        <v>5.7296630904964934</v>
      </c>
      <c r="Y5" s="11">
        <f>S4/(1-$Y$2)</f>
        <v>5.558346164090648</v>
      </c>
      <c r="Z5" s="12">
        <v>6.15</v>
      </c>
      <c r="AA5" s="13">
        <v>5.65</v>
      </c>
      <c r="AB5" s="13">
        <v>5.15</v>
      </c>
      <c r="AC5" s="12">
        <v>7.3</v>
      </c>
      <c r="AD5" s="13">
        <v>6.5</v>
      </c>
      <c r="AE5" s="13">
        <v>6.3</v>
      </c>
      <c r="AF5" s="12">
        <v>3.5</v>
      </c>
      <c r="AG5" s="13">
        <v>3.5</v>
      </c>
      <c r="AH5" s="13">
        <v>3.5</v>
      </c>
      <c r="AI5" s="12">
        <v>7</v>
      </c>
      <c r="AJ5" s="13">
        <v>6.35</v>
      </c>
      <c r="AK5" s="13">
        <v>5.95</v>
      </c>
      <c r="AL5" s="12">
        <v>4.5</v>
      </c>
      <c r="AM5" s="13">
        <v>4.5</v>
      </c>
      <c r="AN5" s="13">
        <v>4.5</v>
      </c>
    </row>
    <row r="6" spans="1:40" x14ac:dyDescent="0.35">
      <c r="A6">
        <v>5</v>
      </c>
      <c r="B6">
        <v>1146493.2097249993</v>
      </c>
      <c r="C6">
        <v>84752.434987499626</v>
      </c>
      <c r="D6">
        <v>26122.359999999986</v>
      </c>
      <c r="E6">
        <v>16733.620000000003</v>
      </c>
      <c r="F6">
        <v>304003.30249999982</v>
      </c>
      <c r="G6">
        <v>14032.905000000004</v>
      </c>
      <c r="H6">
        <v>21714.29</v>
      </c>
      <c r="I6">
        <v>190284.28499999992</v>
      </c>
      <c r="J6">
        <v>907606.96750000014</v>
      </c>
      <c r="K6">
        <v>771855.29824999999</v>
      </c>
      <c r="N6">
        <v>3.5953362429396858</v>
      </c>
      <c r="O6">
        <v>4.5763787076072164</v>
      </c>
      <c r="P6">
        <f t="shared" si="0"/>
        <v>3.9387011055733216</v>
      </c>
      <c r="Q6">
        <v>5</v>
      </c>
      <c r="R6">
        <f t="shared" si="1"/>
        <v>4.692317863570783</v>
      </c>
      <c r="S6">
        <f t="shared" si="2"/>
        <v>5.3223178635707828</v>
      </c>
      <c r="V6" s="5">
        <v>4</v>
      </c>
      <c r="W6" s="11">
        <f t="shared" si="3"/>
        <v>5.8391971690596067</v>
      </c>
      <c r="X6" s="11">
        <f>Y6/(1-$X$2)</f>
        <v>5.6208111949367776</v>
      </c>
      <c r="Y6" s="11">
        <f>S5/(1-$Y$2)</f>
        <v>5.4527489402081679</v>
      </c>
      <c r="Z6" s="12">
        <v>6.15</v>
      </c>
      <c r="AA6" s="13">
        <v>5.65</v>
      </c>
      <c r="AB6" s="13">
        <v>5.15</v>
      </c>
      <c r="AC6" s="12">
        <v>7.3</v>
      </c>
      <c r="AD6" s="13">
        <v>6.5</v>
      </c>
      <c r="AE6" s="13">
        <v>6.3</v>
      </c>
      <c r="AF6" s="12">
        <v>3.5</v>
      </c>
      <c r="AG6" s="13">
        <v>3.5</v>
      </c>
      <c r="AH6" s="13">
        <v>3.5</v>
      </c>
      <c r="AI6" s="12">
        <v>7</v>
      </c>
      <c r="AJ6" s="13">
        <v>6.35</v>
      </c>
      <c r="AK6" s="13">
        <v>5.95</v>
      </c>
      <c r="AL6" s="12">
        <v>4.5</v>
      </c>
      <c r="AM6" s="13">
        <v>4.5</v>
      </c>
      <c r="AN6" s="13">
        <v>4.5</v>
      </c>
    </row>
    <row r="7" spans="1:40" x14ac:dyDescent="0.35">
      <c r="A7">
        <v>6</v>
      </c>
      <c r="B7">
        <v>1041756.9902125004</v>
      </c>
      <c r="C7">
        <v>88823.002812499602</v>
      </c>
      <c r="D7">
        <v>21347.269999999993</v>
      </c>
      <c r="E7">
        <v>15008.742500000002</v>
      </c>
      <c r="F7">
        <v>315980.82499999984</v>
      </c>
      <c r="G7">
        <v>13758.659999999996</v>
      </c>
      <c r="H7">
        <v>22230.670000000006</v>
      </c>
      <c r="I7">
        <v>194988.83750000011</v>
      </c>
      <c r="J7">
        <v>937785.27499999909</v>
      </c>
      <c r="K7">
        <v>877226.94131250016</v>
      </c>
      <c r="N7">
        <v>3.6784785940164983</v>
      </c>
      <c r="O7">
        <v>4.7664530507894582</v>
      </c>
      <c r="P7">
        <f t="shared" si="0"/>
        <v>4.0592696538870339</v>
      </c>
      <c r="Q7">
        <v>6</v>
      </c>
      <c r="R7">
        <f t="shared" si="1"/>
        <v>4.7865541603818453</v>
      </c>
      <c r="S7">
        <f t="shared" si="2"/>
        <v>5.4165541603818452</v>
      </c>
      <c r="V7" s="5">
        <v>5</v>
      </c>
      <c r="W7" s="11">
        <f t="shared" si="3"/>
        <v>5.8444648862755804</v>
      </c>
      <c r="X7" s="11">
        <f>Y7/(1-$X$2)</f>
        <v>5.6258818995288733</v>
      </c>
      <c r="Y7" s="11">
        <f>S6/(1-$Y$2)</f>
        <v>5.4576680307329601</v>
      </c>
      <c r="Z7" s="12">
        <v>6.15</v>
      </c>
      <c r="AA7" s="13">
        <v>5.65</v>
      </c>
      <c r="AB7" s="13">
        <v>5.15</v>
      </c>
      <c r="AC7" s="12">
        <v>7.3</v>
      </c>
      <c r="AD7" s="13">
        <v>6.5</v>
      </c>
      <c r="AE7" s="13">
        <v>6.3</v>
      </c>
      <c r="AF7" s="12">
        <v>3.5</v>
      </c>
      <c r="AG7" s="13">
        <v>3.5</v>
      </c>
      <c r="AH7" s="13">
        <v>3.5</v>
      </c>
      <c r="AI7" s="12">
        <v>7</v>
      </c>
      <c r="AJ7" s="13">
        <v>6.35</v>
      </c>
      <c r="AK7" s="13">
        <v>5.95</v>
      </c>
      <c r="AL7" s="12">
        <v>4.5</v>
      </c>
      <c r="AM7" s="13">
        <v>4.5</v>
      </c>
      <c r="AN7" s="13">
        <v>4.5</v>
      </c>
    </row>
    <row r="8" spans="1:40" x14ac:dyDescent="0.35">
      <c r="A8">
        <v>7</v>
      </c>
      <c r="B8">
        <v>1126708.8207375002</v>
      </c>
      <c r="C8">
        <v>90585.592199999548</v>
      </c>
      <c r="D8">
        <v>8562.6849999999977</v>
      </c>
      <c r="E8">
        <v>5536.4449999999997</v>
      </c>
      <c r="F8">
        <v>331762.76999999973</v>
      </c>
      <c r="G8">
        <v>13185.692500000006</v>
      </c>
      <c r="H8">
        <v>57552.9925</v>
      </c>
      <c r="I8">
        <v>214437.01749999999</v>
      </c>
      <c r="J8">
        <v>983639.96999999927</v>
      </c>
      <c r="K8">
        <v>1011674.2635624999</v>
      </c>
      <c r="N8">
        <v>4.4319316397154234</v>
      </c>
      <c r="O8">
        <v>5.5744562439979601</v>
      </c>
      <c r="P8">
        <f t="shared" si="0"/>
        <v>4.8318152512143113</v>
      </c>
      <c r="Q8">
        <v>7</v>
      </c>
      <c r="R8">
        <f t="shared" si="1"/>
        <v>5.0329852550321847</v>
      </c>
      <c r="S8">
        <f t="shared" si="2"/>
        <v>5.6629852550321846</v>
      </c>
      <c r="V8" s="5">
        <v>6</v>
      </c>
      <c r="W8" s="11">
        <f t="shared" si="3"/>
        <v>5.9479462531993121</v>
      </c>
      <c r="X8" s="11">
        <f>Y8/(1-$X$2)</f>
        <v>5.7254930633296581</v>
      </c>
      <c r="Y8" s="11">
        <f>S7/(1-$Y$2)</f>
        <v>5.5543008207361009</v>
      </c>
      <c r="Z8" s="12">
        <v>6.15</v>
      </c>
      <c r="AA8" s="13">
        <v>5.65</v>
      </c>
      <c r="AB8" s="13">
        <v>5.15</v>
      </c>
      <c r="AC8" s="12">
        <v>7.3</v>
      </c>
      <c r="AD8" s="13">
        <v>6.5</v>
      </c>
      <c r="AE8" s="13">
        <v>6.3</v>
      </c>
      <c r="AF8" s="12">
        <v>3.5</v>
      </c>
      <c r="AG8" s="13">
        <v>3.5</v>
      </c>
      <c r="AH8" s="13">
        <v>3.5</v>
      </c>
      <c r="AI8" s="12">
        <v>7</v>
      </c>
      <c r="AJ8" s="13">
        <v>6.35</v>
      </c>
      <c r="AK8" s="13">
        <v>5.95</v>
      </c>
      <c r="AL8" s="12">
        <v>4.5</v>
      </c>
      <c r="AM8" s="13">
        <v>4.5</v>
      </c>
      <c r="AN8" s="13">
        <v>4.5</v>
      </c>
    </row>
    <row r="9" spans="1:40" x14ac:dyDescent="0.35">
      <c r="A9">
        <v>8</v>
      </c>
      <c r="B9">
        <v>1188543.5744625002</v>
      </c>
      <c r="C9">
        <v>89709.835399999589</v>
      </c>
      <c r="D9">
        <v>5800.364999999998</v>
      </c>
      <c r="E9">
        <v>1442.7474999999999</v>
      </c>
      <c r="F9">
        <v>331446.13750000019</v>
      </c>
      <c r="G9">
        <v>11932.777499999993</v>
      </c>
      <c r="H9">
        <v>290854.52750000008</v>
      </c>
      <c r="I9">
        <v>263409.39750000008</v>
      </c>
      <c r="J9">
        <v>993656.6024999998</v>
      </c>
      <c r="K9">
        <v>1005384.6106874995</v>
      </c>
      <c r="N9">
        <v>4.8661571916017801</v>
      </c>
      <c r="O9">
        <v>5.5166996420714378</v>
      </c>
      <c r="P9">
        <f t="shared" si="0"/>
        <v>5.0938470492661603</v>
      </c>
      <c r="Q9">
        <v>8</v>
      </c>
      <c r="R9">
        <f t="shared" si="1"/>
        <v>5.0377544777114673</v>
      </c>
      <c r="S9">
        <f t="shared" si="2"/>
        <v>5.6677544777114672</v>
      </c>
      <c r="V9" s="5">
        <v>7</v>
      </c>
      <c r="W9" s="11">
        <f t="shared" si="3"/>
        <v>6.218553518020598</v>
      </c>
      <c r="X9" s="11">
        <f>Y9/(1-$X$2)</f>
        <v>5.9859796164466275</v>
      </c>
      <c r="Y9" s="11">
        <f>S8/(1-$Y$2)</f>
        <v>5.8069988259148735</v>
      </c>
      <c r="Z9" s="14">
        <f>Z8+2.5</f>
        <v>8.65</v>
      </c>
      <c r="AA9" s="11">
        <f t="shared" ref="AA9:AN9" si="4">AA8+2.5</f>
        <v>8.15</v>
      </c>
      <c r="AB9" s="11">
        <f t="shared" si="4"/>
        <v>7.65</v>
      </c>
      <c r="AC9" s="14">
        <f t="shared" si="4"/>
        <v>9.8000000000000007</v>
      </c>
      <c r="AD9" s="11">
        <f t="shared" si="4"/>
        <v>9</v>
      </c>
      <c r="AE9" s="11">
        <f t="shared" si="4"/>
        <v>8.8000000000000007</v>
      </c>
      <c r="AF9" s="14">
        <f t="shared" si="4"/>
        <v>6</v>
      </c>
      <c r="AG9" s="11">
        <f t="shared" si="4"/>
        <v>6</v>
      </c>
      <c r="AH9" s="11">
        <f t="shared" si="4"/>
        <v>6</v>
      </c>
      <c r="AI9" s="14">
        <f t="shared" si="4"/>
        <v>9.5</v>
      </c>
      <c r="AJ9" s="11">
        <f t="shared" si="4"/>
        <v>8.85</v>
      </c>
      <c r="AK9" s="11">
        <f t="shared" si="4"/>
        <v>8.4499999999999993</v>
      </c>
      <c r="AL9" s="14">
        <f t="shared" si="4"/>
        <v>7</v>
      </c>
      <c r="AM9" s="11">
        <f t="shared" si="4"/>
        <v>7</v>
      </c>
      <c r="AN9" s="11">
        <f t="shared" si="4"/>
        <v>7</v>
      </c>
    </row>
    <row r="10" spans="1:40" x14ac:dyDescent="0.35">
      <c r="A10">
        <v>9</v>
      </c>
      <c r="B10">
        <v>974987.29403750028</v>
      </c>
      <c r="C10">
        <v>82721.498399999618</v>
      </c>
      <c r="D10">
        <v>6097.7349999999988</v>
      </c>
      <c r="E10">
        <v>1076.125</v>
      </c>
      <c r="F10">
        <v>317281.75249999994</v>
      </c>
      <c r="G10">
        <v>9918.1225000000013</v>
      </c>
      <c r="H10">
        <v>737046.28749999974</v>
      </c>
      <c r="I10">
        <v>254816.50000000003</v>
      </c>
      <c r="J10">
        <v>959951.19250000035</v>
      </c>
      <c r="K10">
        <v>837968.85714999982</v>
      </c>
      <c r="N10">
        <v>4.4717231047769133</v>
      </c>
      <c r="O10">
        <v>4.3415070100033981</v>
      </c>
      <c r="P10">
        <f t="shared" si="0"/>
        <v>4.4261474716061828</v>
      </c>
      <c r="Q10">
        <v>9</v>
      </c>
      <c r="R10">
        <f t="shared" si="1"/>
        <v>4.7890835592736094</v>
      </c>
      <c r="S10">
        <f t="shared" si="2"/>
        <v>5.4190835592736093</v>
      </c>
      <c r="V10" s="5">
        <v>8</v>
      </c>
      <c r="W10" s="11">
        <f t="shared" si="3"/>
        <v>6.2237906262126295</v>
      </c>
      <c r="X10" s="11">
        <f>Y10/(1-$X$2)</f>
        <v>5.9910208567922769</v>
      </c>
      <c r="Y10" s="11">
        <f>S9/(1-$Y$2)</f>
        <v>5.8118893331741877</v>
      </c>
      <c r="Z10" s="14">
        <v>8.65</v>
      </c>
      <c r="AA10" s="11">
        <v>8.15</v>
      </c>
      <c r="AB10" s="11">
        <v>7.65</v>
      </c>
      <c r="AC10" s="14">
        <v>9.8000000000000007</v>
      </c>
      <c r="AD10" s="11">
        <v>9</v>
      </c>
      <c r="AE10" s="11">
        <v>8.8000000000000007</v>
      </c>
      <c r="AF10" s="14">
        <v>6</v>
      </c>
      <c r="AG10" s="11">
        <v>6</v>
      </c>
      <c r="AH10" s="11">
        <v>6</v>
      </c>
      <c r="AI10" s="14">
        <v>9.5</v>
      </c>
      <c r="AJ10" s="11">
        <v>8.85</v>
      </c>
      <c r="AK10" s="11">
        <v>8.4499999999999993</v>
      </c>
      <c r="AL10" s="14">
        <v>7</v>
      </c>
      <c r="AM10" s="11">
        <v>7</v>
      </c>
      <c r="AN10" s="11">
        <v>7</v>
      </c>
    </row>
    <row r="11" spans="1:40" x14ac:dyDescent="0.35">
      <c r="A11">
        <v>10</v>
      </c>
      <c r="B11">
        <v>838258.02181250008</v>
      </c>
      <c r="C11">
        <v>75692.24539999968</v>
      </c>
      <c r="D11">
        <v>8353.1324999999997</v>
      </c>
      <c r="E11">
        <v>1557.1000000000001</v>
      </c>
      <c r="F11">
        <v>303400.10250000015</v>
      </c>
      <c r="G11">
        <v>8381.6650000000045</v>
      </c>
      <c r="H11">
        <v>1154922.912500001</v>
      </c>
      <c r="I11">
        <v>226208.52250000017</v>
      </c>
      <c r="J11">
        <v>924156.58499999973</v>
      </c>
      <c r="K11">
        <v>701932.29087499995</v>
      </c>
      <c r="N11">
        <v>3.9749842274595228</v>
      </c>
      <c r="O11">
        <v>3.4731270592170311</v>
      </c>
      <c r="P11">
        <f t="shared" si="0"/>
        <v>3.7993342185746508</v>
      </c>
      <c r="Q11">
        <v>10</v>
      </c>
      <c r="R11">
        <f t="shared" si="1"/>
        <v>4.6202831108142961</v>
      </c>
      <c r="S11">
        <f t="shared" si="2"/>
        <v>5.250283110814296</v>
      </c>
      <c r="V11" s="5">
        <v>9</v>
      </c>
      <c r="W11" s="11">
        <f t="shared" si="3"/>
        <v>5.9507237992582356</v>
      </c>
      <c r="X11" s="11">
        <f>Y11/(1-$X$2)</f>
        <v>5.7281667291659772</v>
      </c>
      <c r="Y11" s="11">
        <f>S10/(1-$Y$2)</f>
        <v>5.5568945439639146</v>
      </c>
      <c r="Z11" s="14">
        <v>8.65</v>
      </c>
      <c r="AA11" s="11">
        <v>8.15</v>
      </c>
      <c r="AB11" s="11">
        <v>7.65</v>
      </c>
      <c r="AC11" s="14">
        <v>9.8000000000000007</v>
      </c>
      <c r="AD11" s="11">
        <v>9</v>
      </c>
      <c r="AE11" s="11">
        <v>8.8000000000000007</v>
      </c>
      <c r="AF11" s="14">
        <v>6</v>
      </c>
      <c r="AG11" s="11">
        <v>6</v>
      </c>
      <c r="AH11" s="11">
        <v>6</v>
      </c>
      <c r="AI11" s="14">
        <v>9.5</v>
      </c>
      <c r="AJ11" s="11">
        <v>8.85</v>
      </c>
      <c r="AK11" s="11">
        <v>8.4499999999999993</v>
      </c>
      <c r="AL11" s="14">
        <v>7</v>
      </c>
      <c r="AM11" s="11">
        <v>7</v>
      </c>
      <c r="AN11" s="11">
        <v>7</v>
      </c>
    </row>
    <row r="12" spans="1:40" x14ac:dyDescent="0.35">
      <c r="A12">
        <v>11</v>
      </c>
      <c r="B12">
        <v>770032.67138749978</v>
      </c>
      <c r="C12">
        <v>68175.206612499722</v>
      </c>
      <c r="D12">
        <v>13520.707500000004</v>
      </c>
      <c r="E12">
        <v>5991.4725000000026</v>
      </c>
      <c r="F12">
        <v>292610.22750000004</v>
      </c>
      <c r="G12">
        <v>8118.3550000000014</v>
      </c>
      <c r="H12">
        <v>1425547.7250000006</v>
      </c>
      <c r="I12">
        <v>191038.26499999993</v>
      </c>
      <c r="J12">
        <v>891878.73999999987</v>
      </c>
      <c r="K12">
        <v>609842.46150000021</v>
      </c>
      <c r="N12">
        <v>3.3186626410749596</v>
      </c>
      <c r="O12">
        <v>2.7888087878738719</v>
      </c>
      <c r="P12">
        <f t="shared" si="0"/>
        <v>3.1332137924545789</v>
      </c>
      <c r="Q12">
        <v>11</v>
      </c>
      <c r="R12">
        <f t="shared" si="1"/>
        <v>4.4846412256202912</v>
      </c>
      <c r="S12">
        <f t="shared" si="2"/>
        <v>5.1146412256202911</v>
      </c>
      <c r="V12" s="5">
        <v>10</v>
      </c>
      <c r="W12" s="11">
        <f t="shared" si="3"/>
        <v>5.7653631501770199</v>
      </c>
      <c r="X12" s="11">
        <f>Y12/(1-$X$2)</f>
        <v>5.5497385683603992</v>
      </c>
      <c r="Y12" s="11">
        <f>S11/(1-$Y$2)</f>
        <v>5.3838013851664233</v>
      </c>
      <c r="Z12" s="14">
        <v>8.65</v>
      </c>
      <c r="AA12" s="11">
        <v>8.15</v>
      </c>
      <c r="AB12" s="11">
        <v>7.65</v>
      </c>
      <c r="AC12" s="14">
        <v>9.8000000000000007</v>
      </c>
      <c r="AD12" s="11">
        <v>9</v>
      </c>
      <c r="AE12" s="11">
        <v>8.8000000000000007</v>
      </c>
      <c r="AF12" s="14">
        <v>6</v>
      </c>
      <c r="AG12" s="11">
        <v>6</v>
      </c>
      <c r="AH12" s="11">
        <v>6</v>
      </c>
      <c r="AI12" s="14">
        <v>9.5</v>
      </c>
      <c r="AJ12" s="11">
        <v>8.85</v>
      </c>
      <c r="AK12" s="11">
        <v>8.4499999999999993</v>
      </c>
      <c r="AL12" s="14">
        <v>7</v>
      </c>
      <c r="AM12" s="11">
        <v>7</v>
      </c>
      <c r="AN12" s="11">
        <v>7</v>
      </c>
    </row>
    <row r="13" spans="1:40" x14ac:dyDescent="0.35">
      <c r="A13">
        <v>12</v>
      </c>
      <c r="B13">
        <v>792049.88219999999</v>
      </c>
      <c r="C13">
        <v>64843.568237499756</v>
      </c>
      <c r="D13">
        <v>21899.299999999996</v>
      </c>
      <c r="E13">
        <v>13395.822499999998</v>
      </c>
      <c r="F13">
        <v>284601.81999999995</v>
      </c>
      <c r="G13">
        <v>7665.2674999999999</v>
      </c>
      <c r="H13">
        <v>1547077.8574999995</v>
      </c>
      <c r="I13">
        <v>180294.80249999993</v>
      </c>
      <c r="J13">
        <v>857228.66500000062</v>
      </c>
      <c r="K13">
        <v>523611.12058749993</v>
      </c>
      <c r="N13">
        <v>2.861380957985725</v>
      </c>
      <c r="O13">
        <v>2.592809042161043</v>
      </c>
      <c r="P13">
        <f t="shared" si="0"/>
        <v>2.7673807874470864</v>
      </c>
      <c r="Q13">
        <v>12</v>
      </c>
      <c r="R13">
        <f t="shared" si="1"/>
        <v>4.3726773299012454</v>
      </c>
      <c r="S13">
        <f t="shared" si="2"/>
        <v>5.0026773299012453</v>
      </c>
      <c r="V13" s="5">
        <v>11</v>
      </c>
      <c r="W13" s="11">
        <f t="shared" si="3"/>
        <v>5.6164140916191538</v>
      </c>
      <c r="X13" s="11">
        <f>Y13/(1-$X$2)</f>
        <v>5.4063602045925974</v>
      </c>
      <c r="Y13" s="11">
        <f>S12/(1-$Y$2)</f>
        <v>5.2447100344752782</v>
      </c>
      <c r="Z13" s="14">
        <f>Z8+1.5</f>
        <v>7.65</v>
      </c>
      <c r="AA13" s="11">
        <f t="shared" ref="AA13:AN13" si="5">AA8+1.5</f>
        <v>7.15</v>
      </c>
      <c r="AB13" s="11">
        <f t="shared" si="5"/>
        <v>6.65</v>
      </c>
      <c r="AC13" s="14">
        <f t="shared" si="5"/>
        <v>8.8000000000000007</v>
      </c>
      <c r="AD13" s="11">
        <f t="shared" si="5"/>
        <v>8</v>
      </c>
      <c r="AE13" s="11">
        <f t="shared" si="5"/>
        <v>7.8</v>
      </c>
      <c r="AF13" s="14">
        <f t="shared" si="5"/>
        <v>5</v>
      </c>
      <c r="AG13" s="11">
        <f t="shared" si="5"/>
        <v>5</v>
      </c>
      <c r="AH13" s="11">
        <f t="shared" si="5"/>
        <v>5</v>
      </c>
      <c r="AI13" s="14">
        <f t="shared" si="5"/>
        <v>8.5</v>
      </c>
      <c r="AJ13" s="11">
        <f t="shared" si="5"/>
        <v>7.85</v>
      </c>
      <c r="AK13" s="11">
        <f t="shared" si="5"/>
        <v>7.45</v>
      </c>
      <c r="AL13" s="14">
        <f t="shared" si="5"/>
        <v>6</v>
      </c>
      <c r="AM13" s="11">
        <f t="shared" si="5"/>
        <v>6</v>
      </c>
      <c r="AN13" s="11">
        <f t="shared" si="5"/>
        <v>6</v>
      </c>
    </row>
    <row r="14" spans="1:40" x14ac:dyDescent="0.35">
      <c r="A14">
        <v>13</v>
      </c>
      <c r="B14">
        <v>874467.28979999933</v>
      </c>
      <c r="C14">
        <v>58491.851387499788</v>
      </c>
      <c r="D14">
        <v>27173.492499999986</v>
      </c>
      <c r="E14">
        <v>16875.337500000001</v>
      </c>
      <c r="F14">
        <v>277100.84500000003</v>
      </c>
      <c r="G14">
        <v>7094.1174999999994</v>
      </c>
      <c r="H14">
        <v>1565727.0025000009</v>
      </c>
      <c r="I14">
        <v>178631.79499999998</v>
      </c>
      <c r="J14">
        <v>824806.58499999973</v>
      </c>
      <c r="K14">
        <v>466502.83312500006</v>
      </c>
      <c r="N14">
        <v>2.5708607636571501</v>
      </c>
      <c r="O14">
        <v>2.3954500333935851</v>
      </c>
      <c r="P14">
        <f t="shared" si="0"/>
        <v>2.5094670080649024</v>
      </c>
      <c r="Q14">
        <v>13</v>
      </c>
      <c r="R14">
        <f t="shared" si="1"/>
        <v>4.2596873241073485</v>
      </c>
      <c r="S14">
        <f t="shared" si="2"/>
        <v>4.8896873241073484</v>
      </c>
      <c r="V14" s="5">
        <v>12</v>
      </c>
      <c r="W14" s="11">
        <f t="shared" si="3"/>
        <v>5.4934659562701755</v>
      </c>
      <c r="X14" s="11">
        <f>Y14/(1-$X$2)</f>
        <v>5.2880103295056706</v>
      </c>
      <c r="Y14" s="11">
        <f>S13/(1-$Y$2)</f>
        <v>5.1298988206534508</v>
      </c>
      <c r="Z14" s="14">
        <v>7.65</v>
      </c>
      <c r="AA14" s="11">
        <v>7.15</v>
      </c>
      <c r="AB14" s="11">
        <v>6.65</v>
      </c>
      <c r="AC14" s="14">
        <v>8.8000000000000007</v>
      </c>
      <c r="AD14" s="11">
        <v>8</v>
      </c>
      <c r="AE14" s="11">
        <v>7.8</v>
      </c>
      <c r="AF14" s="14">
        <v>5</v>
      </c>
      <c r="AG14" s="11">
        <v>5</v>
      </c>
      <c r="AH14" s="11">
        <v>5</v>
      </c>
      <c r="AI14" s="14">
        <v>8.5</v>
      </c>
      <c r="AJ14" s="11">
        <v>7.85</v>
      </c>
      <c r="AK14" s="11">
        <v>7.45</v>
      </c>
      <c r="AL14" s="14">
        <v>6</v>
      </c>
      <c r="AM14" s="11">
        <v>6</v>
      </c>
      <c r="AN14" s="11">
        <v>6</v>
      </c>
    </row>
    <row r="15" spans="1:40" x14ac:dyDescent="0.35">
      <c r="A15">
        <v>14</v>
      </c>
      <c r="B15">
        <v>971496.12909999979</v>
      </c>
      <c r="C15">
        <v>50728.247862499826</v>
      </c>
      <c r="D15">
        <v>28021.432499999977</v>
      </c>
      <c r="E15">
        <v>17456.107499999998</v>
      </c>
      <c r="F15">
        <v>270151.91000000003</v>
      </c>
      <c r="G15">
        <v>6695.6425000000027</v>
      </c>
      <c r="H15">
        <v>1521624.2625000004</v>
      </c>
      <c r="I15">
        <v>177807.33249999987</v>
      </c>
      <c r="J15">
        <v>804056.78749999939</v>
      </c>
      <c r="K15">
        <v>410444.34744999971</v>
      </c>
      <c r="N15">
        <v>2.396360667887159</v>
      </c>
      <c r="O15">
        <v>2.2816881797830924</v>
      </c>
      <c r="P15">
        <f t="shared" si="0"/>
        <v>2.3562252970507358</v>
      </c>
      <c r="Q15">
        <v>14</v>
      </c>
      <c r="R15">
        <f t="shared" si="1"/>
        <v>4.1581587965629989</v>
      </c>
      <c r="S15">
        <f t="shared" si="2"/>
        <v>4.7881587965629988</v>
      </c>
      <c r="V15" s="5">
        <v>13</v>
      </c>
      <c r="W15" s="11">
        <f t="shared" si="3"/>
        <v>5.3693910441191255</v>
      </c>
      <c r="X15" s="11">
        <f>Y15/(1-$X$2)</f>
        <v>5.16857581906907</v>
      </c>
      <c r="Y15" s="11">
        <f>S14/(1-$Y$2)</f>
        <v>5.0140354020789051</v>
      </c>
      <c r="Z15" s="14">
        <v>7.65</v>
      </c>
      <c r="AA15" s="11">
        <v>7.15</v>
      </c>
      <c r="AB15" s="11">
        <v>6.65</v>
      </c>
      <c r="AC15" s="14">
        <v>8.8000000000000007</v>
      </c>
      <c r="AD15" s="11">
        <v>8</v>
      </c>
      <c r="AE15" s="11">
        <v>7.8</v>
      </c>
      <c r="AF15" s="14">
        <v>5</v>
      </c>
      <c r="AG15" s="11">
        <v>5</v>
      </c>
      <c r="AH15" s="11">
        <v>5</v>
      </c>
      <c r="AI15" s="14">
        <v>8.5</v>
      </c>
      <c r="AJ15" s="11">
        <v>7.85</v>
      </c>
      <c r="AK15" s="11">
        <v>7.45</v>
      </c>
      <c r="AL15" s="14">
        <v>6</v>
      </c>
      <c r="AM15" s="11">
        <v>6</v>
      </c>
      <c r="AN15" s="11">
        <v>6</v>
      </c>
    </row>
    <row r="16" spans="1:40" x14ac:dyDescent="0.35">
      <c r="A16">
        <v>15</v>
      </c>
      <c r="B16">
        <v>1030717.8534124995</v>
      </c>
      <c r="C16">
        <v>63517.074412499765</v>
      </c>
      <c r="D16">
        <v>27338.194999999985</v>
      </c>
      <c r="E16">
        <v>17042.537500000002</v>
      </c>
      <c r="F16">
        <v>274467.39249999973</v>
      </c>
      <c r="G16">
        <v>6440.8649999999998</v>
      </c>
      <c r="H16">
        <v>1384987.8775000006</v>
      </c>
      <c r="I16">
        <v>181072.44999999995</v>
      </c>
      <c r="J16">
        <v>816520.99750000029</v>
      </c>
      <c r="K16">
        <v>505271.72501249984</v>
      </c>
      <c r="N16">
        <v>2.8537695015372022</v>
      </c>
      <c r="O16">
        <v>2.6187408631813125</v>
      </c>
      <c r="P16">
        <f t="shared" si="0"/>
        <v>2.771509478112641</v>
      </c>
      <c r="Q16">
        <v>15</v>
      </c>
      <c r="R16">
        <f t="shared" si="1"/>
        <v>4.2623732420286435</v>
      </c>
      <c r="S16">
        <f t="shared" si="2"/>
        <v>4.8923732420286434</v>
      </c>
      <c r="V16" s="5">
        <v>14</v>
      </c>
      <c r="W16" s="11">
        <f t="shared" si="3"/>
        <v>5.2579020407565729</v>
      </c>
      <c r="X16" s="11">
        <f>Y16/(1-$X$2)</f>
        <v>5.0612565044322775</v>
      </c>
      <c r="Y16" s="11">
        <f>S15/(1-$Y$2)</f>
        <v>4.9099249349497525</v>
      </c>
      <c r="Z16" s="14">
        <v>7.65</v>
      </c>
      <c r="AA16" s="11">
        <v>7.15</v>
      </c>
      <c r="AB16" s="11">
        <v>6.65</v>
      </c>
      <c r="AC16" s="14">
        <v>8.8000000000000007</v>
      </c>
      <c r="AD16" s="11">
        <v>8</v>
      </c>
      <c r="AE16" s="11">
        <v>7.8</v>
      </c>
      <c r="AF16" s="14">
        <v>5</v>
      </c>
      <c r="AG16" s="11">
        <v>5</v>
      </c>
      <c r="AH16" s="11">
        <v>5</v>
      </c>
      <c r="AI16" s="14">
        <v>8.5</v>
      </c>
      <c r="AJ16" s="11">
        <v>7.85</v>
      </c>
      <c r="AK16" s="11">
        <v>7.45</v>
      </c>
      <c r="AL16" s="14">
        <v>6</v>
      </c>
      <c r="AM16" s="11">
        <v>6</v>
      </c>
      <c r="AN16" s="11">
        <v>6</v>
      </c>
    </row>
    <row r="17" spans="1:40" x14ac:dyDescent="0.35">
      <c r="A17">
        <v>16</v>
      </c>
      <c r="B17">
        <v>1034287.8636750006</v>
      </c>
      <c r="C17">
        <v>78401.070362499609</v>
      </c>
      <c r="D17">
        <v>25776.639999999992</v>
      </c>
      <c r="E17">
        <v>15859.322499999997</v>
      </c>
      <c r="F17">
        <v>294186.60249999986</v>
      </c>
      <c r="G17">
        <v>6305.1425000000045</v>
      </c>
      <c r="H17">
        <v>1105114.1975000002</v>
      </c>
      <c r="I17">
        <v>188007.935</v>
      </c>
      <c r="J17">
        <v>871817.24627499969</v>
      </c>
      <c r="K17">
        <v>722701.19457500032</v>
      </c>
      <c r="N17">
        <v>3.2765310610709428</v>
      </c>
      <c r="O17">
        <v>3.0117700894435173</v>
      </c>
      <c r="P17">
        <f t="shared" si="0"/>
        <v>3.1838647210013438</v>
      </c>
      <c r="Q17">
        <v>16</v>
      </c>
      <c r="R17">
        <f t="shared" si="1"/>
        <v>4.4371936985060447</v>
      </c>
      <c r="S17">
        <f t="shared" si="2"/>
        <v>5.0671936985060446</v>
      </c>
      <c r="V17" s="5">
        <v>15</v>
      </c>
      <c r="W17" s="11">
        <f t="shared" si="3"/>
        <v>5.372340464537225</v>
      </c>
      <c r="X17" s="11">
        <f>Y17/(1-$X$2)</f>
        <v>5.1714149311635325</v>
      </c>
      <c r="Y17" s="11">
        <f>S16/(1-$Y$2)</f>
        <v>5.0167896247217429</v>
      </c>
      <c r="Z17" s="14">
        <v>7.65</v>
      </c>
      <c r="AA17" s="11">
        <v>7.15</v>
      </c>
      <c r="AB17" s="11">
        <v>6.65</v>
      </c>
      <c r="AC17" s="14">
        <v>8.8000000000000007</v>
      </c>
      <c r="AD17" s="11">
        <v>8</v>
      </c>
      <c r="AE17" s="11">
        <v>7.8</v>
      </c>
      <c r="AF17" s="14">
        <v>5</v>
      </c>
      <c r="AG17" s="11">
        <v>5</v>
      </c>
      <c r="AH17" s="11">
        <v>5</v>
      </c>
      <c r="AI17" s="14">
        <v>8.5</v>
      </c>
      <c r="AJ17" s="11">
        <v>7.85</v>
      </c>
      <c r="AK17" s="11">
        <v>7.45</v>
      </c>
      <c r="AL17" s="14">
        <v>6</v>
      </c>
      <c r="AM17" s="11">
        <v>6</v>
      </c>
      <c r="AN17" s="11">
        <v>6</v>
      </c>
    </row>
    <row r="18" spans="1:40" x14ac:dyDescent="0.35">
      <c r="A18">
        <v>17</v>
      </c>
      <c r="B18">
        <v>1066519.4595625007</v>
      </c>
      <c r="C18">
        <v>86471.862337499566</v>
      </c>
      <c r="D18">
        <v>16773.997499999998</v>
      </c>
      <c r="E18">
        <v>7895.48</v>
      </c>
      <c r="F18">
        <v>315661.86999999988</v>
      </c>
      <c r="G18">
        <v>6491.9150000000027</v>
      </c>
      <c r="H18">
        <v>692355.7100000002</v>
      </c>
      <c r="I18">
        <v>205052.02499999988</v>
      </c>
      <c r="J18">
        <v>944429.5466999989</v>
      </c>
      <c r="K18">
        <v>908441.94106249965</v>
      </c>
      <c r="N18">
        <v>3.9042664051646896</v>
      </c>
      <c r="O18">
        <v>3.6081759303701646</v>
      </c>
      <c r="P18">
        <f t="shared" si="0"/>
        <v>3.8006347389866058</v>
      </c>
      <c r="Q18">
        <v>17</v>
      </c>
      <c r="R18">
        <f t="shared" si="1"/>
        <v>4.6607260410956997</v>
      </c>
      <c r="S18">
        <f t="shared" si="2"/>
        <v>5.2907260410956995</v>
      </c>
      <c r="V18" s="5">
        <v>16</v>
      </c>
      <c r="W18" s="11">
        <f t="shared" si="3"/>
        <v>5.5643117156866913</v>
      </c>
      <c r="X18" s="11">
        <f>Y18/(1-$X$2)</f>
        <v>5.3562064575200088</v>
      </c>
      <c r="Y18" s="11">
        <f>S17/(1-$Y$2)</f>
        <v>5.1960558844401605</v>
      </c>
      <c r="Z18" s="14">
        <v>7.65</v>
      </c>
      <c r="AA18" s="11">
        <v>7.15</v>
      </c>
      <c r="AB18" s="11">
        <v>6.65</v>
      </c>
      <c r="AC18" s="14">
        <v>8.8000000000000007</v>
      </c>
      <c r="AD18" s="11">
        <v>8</v>
      </c>
      <c r="AE18" s="11">
        <v>7.8</v>
      </c>
      <c r="AF18" s="14">
        <v>5</v>
      </c>
      <c r="AG18" s="11">
        <v>5</v>
      </c>
      <c r="AH18" s="11">
        <v>5</v>
      </c>
      <c r="AI18" s="14">
        <v>8.5</v>
      </c>
      <c r="AJ18" s="11">
        <v>7.85</v>
      </c>
      <c r="AK18" s="11">
        <v>7.45</v>
      </c>
      <c r="AL18" s="14">
        <v>6</v>
      </c>
      <c r="AM18" s="11">
        <v>6</v>
      </c>
      <c r="AN18" s="11">
        <v>6</v>
      </c>
    </row>
    <row r="19" spans="1:40" x14ac:dyDescent="0.35">
      <c r="A19">
        <v>18</v>
      </c>
      <c r="B19">
        <v>619965.72645000019</v>
      </c>
      <c r="C19">
        <v>90286.874037499525</v>
      </c>
      <c r="D19">
        <v>7614.1549999999988</v>
      </c>
      <c r="E19">
        <v>2376.5450000000001</v>
      </c>
      <c r="F19">
        <v>328390.34999999992</v>
      </c>
      <c r="G19">
        <v>6644.0249999999969</v>
      </c>
      <c r="H19">
        <v>265348.96749999991</v>
      </c>
      <c r="I19">
        <v>255641.61999999994</v>
      </c>
      <c r="J19">
        <v>996715.54677500029</v>
      </c>
      <c r="K19">
        <v>993029.04018749995</v>
      </c>
      <c r="N19">
        <v>5.1113969915569779</v>
      </c>
      <c r="O19">
        <v>5.1860300792470033</v>
      </c>
      <c r="P19">
        <f t="shared" si="0"/>
        <v>5.1375185722484868</v>
      </c>
      <c r="Q19">
        <v>18</v>
      </c>
      <c r="R19">
        <f t="shared" si="1"/>
        <v>5.0445475439768828</v>
      </c>
      <c r="S19">
        <f t="shared" si="2"/>
        <v>5.6745475439768827</v>
      </c>
      <c r="V19" s="5">
        <v>17</v>
      </c>
      <c r="W19" s="11">
        <f t="shared" si="3"/>
        <v>5.8097737419505027</v>
      </c>
      <c r="X19" s="11">
        <f>Y19/(1-$X$2)</f>
        <v>5.5924882040015538</v>
      </c>
      <c r="Y19" s="11">
        <f>S18/(1-$Y$2)</f>
        <v>5.4252728067019067</v>
      </c>
      <c r="Z19" s="14">
        <v>7.65</v>
      </c>
      <c r="AA19" s="11">
        <v>7.15</v>
      </c>
      <c r="AB19" s="11">
        <v>6.65</v>
      </c>
      <c r="AC19" s="14">
        <v>8.8000000000000007</v>
      </c>
      <c r="AD19" s="11">
        <v>8</v>
      </c>
      <c r="AE19" s="11">
        <v>7.8</v>
      </c>
      <c r="AF19" s="14">
        <v>5</v>
      </c>
      <c r="AG19" s="11">
        <v>5</v>
      </c>
      <c r="AH19" s="11">
        <v>5</v>
      </c>
      <c r="AI19" s="14">
        <v>8.5</v>
      </c>
      <c r="AJ19" s="11">
        <v>7.85</v>
      </c>
      <c r="AK19" s="11">
        <v>7.45</v>
      </c>
      <c r="AL19" s="14">
        <v>6</v>
      </c>
      <c r="AM19" s="11">
        <v>6</v>
      </c>
      <c r="AN19" s="11">
        <v>6</v>
      </c>
    </row>
    <row r="20" spans="1:40" x14ac:dyDescent="0.35">
      <c r="A20">
        <v>19</v>
      </c>
      <c r="B20">
        <v>291755.82742499985</v>
      </c>
      <c r="C20">
        <v>91243.401337499527</v>
      </c>
      <c r="D20">
        <v>4697.3224999999993</v>
      </c>
      <c r="E20">
        <v>1854.7800000000002</v>
      </c>
      <c r="F20">
        <v>337356.44000000024</v>
      </c>
      <c r="G20">
        <v>8276.6875000000036</v>
      </c>
      <c r="H20">
        <v>61173.815000000017</v>
      </c>
      <c r="I20">
        <v>282935.55749999994</v>
      </c>
      <c r="J20">
        <v>1024865.0815499999</v>
      </c>
      <c r="K20">
        <v>1050107.3837000004</v>
      </c>
      <c r="N20">
        <v>6.2766199092355706</v>
      </c>
      <c r="O20">
        <v>7.2835532291203195</v>
      </c>
      <c r="P20">
        <f t="shared" si="0"/>
        <v>6.6290465711952322</v>
      </c>
      <c r="Q20">
        <v>19</v>
      </c>
      <c r="R20">
        <f t="shared" si="1"/>
        <v>5.207207084318882</v>
      </c>
      <c r="S20">
        <f t="shared" si="2"/>
        <v>5.8372070843188819</v>
      </c>
      <c r="V20" s="5">
        <v>18</v>
      </c>
      <c r="W20" s="11">
        <f t="shared" si="3"/>
        <v>6.2312501275569785</v>
      </c>
      <c r="X20" s="11">
        <f>Y20/(1-$X$2)</f>
        <v>5.9982013727863475</v>
      </c>
      <c r="Y20" s="11">
        <f>S19/(1-$Y$2)</f>
        <v>5.8188551517400358</v>
      </c>
      <c r="Z20" s="14">
        <v>7.65</v>
      </c>
      <c r="AA20" s="11">
        <v>7.15</v>
      </c>
      <c r="AB20" s="11">
        <v>6.65</v>
      </c>
      <c r="AC20" s="14">
        <v>8.8000000000000007</v>
      </c>
      <c r="AD20" s="11">
        <v>8</v>
      </c>
      <c r="AE20" s="11">
        <v>7.8</v>
      </c>
      <c r="AF20" s="14">
        <v>5</v>
      </c>
      <c r="AG20" s="11">
        <v>5</v>
      </c>
      <c r="AH20" s="11">
        <v>5</v>
      </c>
      <c r="AI20" s="14">
        <v>8.5</v>
      </c>
      <c r="AJ20" s="11">
        <v>7.85</v>
      </c>
      <c r="AK20" s="11">
        <v>7.45</v>
      </c>
      <c r="AL20" s="14">
        <v>6</v>
      </c>
      <c r="AM20" s="11">
        <v>6</v>
      </c>
      <c r="AN20" s="11">
        <v>6</v>
      </c>
    </row>
    <row r="21" spans="1:40" x14ac:dyDescent="0.35">
      <c r="A21">
        <v>20</v>
      </c>
      <c r="B21">
        <v>260774.40351249996</v>
      </c>
      <c r="C21">
        <v>91876.277287499528</v>
      </c>
      <c r="D21">
        <v>4347.0600000000004</v>
      </c>
      <c r="E21">
        <v>2649.9275000000002</v>
      </c>
      <c r="F21">
        <v>343478.83750000008</v>
      </c>
      <c r="G21">
        <v>10934.264999999999</v>
      </c>
      <c r="H21">
        <v>27803.922499999982</v>
      </c>
      <c r="I21">
        <v>267544.03749999998</v>
      </c>
      <c r="J21">
        <v>1040975.0895750005</v>
      </c>
      <c r="K21">
        <v>1110316.0111</v>
      </c>
      <c r="N21">
        <v>7.223272572341183</v>
      </c>
      <c r="O21">
        <v>8.1065551665353475</v>
      </c>
      <c r="P21">
        <f t="shared" si="0"/>
        <v>7.5324214803091412</v>
      </c>
      <c r="Q21">
        <v>20</v>
      </c>
      <c r="R21">
        <f t="shared" si="1"/>
        <v>5.2994557849201582</v>
      </c>
      <c r="S21">
        <f t="shared" si="2"/>
        <v>5.9294557849201581</v>
      </c>
      <c r="V21" s="5">
        <v>19</v>
      </c>
      <c r="W21" s="11">
        <f t="shared" si="3"/>
        <v>6.4098674135431146</v>
      </c>
      <c r="X21" s="11">
        <f>Y21/(1-$X$2)</f>
        <v>6.1701383722766021</v>
      </c>
      <c r="Y21" s="11">
        <f>S20/(1-$Y$2)</f>
        <v>5.9856512349455313</v>
      </c>
      <c r="Z21" s="14">
        <v>8.65</v>
      </c>
      <c r="AA21" s="11">
        <v>8.15</v>
      </c>
      <c r="AB21" s="11">
        <v>7.65</v>
      </c>
      <c r="AC21" s="14">
        <v>9.8000000000000007</v>
      </c>
      <c r="AD21" s="11">
        <v>9</v>
      </c>
      <c r="AE21" s="11">
        <v>8.8000000000000007</v>
      </c>
      <c r="AF21" s="14">
        <v>6</v>
      </c>
      <c r="AG21" s="11">
        <v>6</v>
      </c>
      <c r="AH21" s="11">
        <v>6</v>
      </c>
      <c r="AI21" s="14">
        <v>9.5</v>
      </c>
      <c r="AJ21" s="11">
        <v>8.85</v>
      </c>
      <c r="AK21" s="11">
        <v>8.4499999999999993</v>
      </c>
      <c r="AL21" s="14">
        <v>7</v>
      </c>
      <c r="AM21" s="11">
        <v>7</v>
      </c>
      <c r="AN21" s="11">
        <v>7</v>
      </c>
    </row>
    <row r="22" spans="1:40" x14ac:dyDescent="0.35">
      <c r="A22">
        <v>21</v>
      </c>
      <c r="B22">
        <v>279274.3799125001</v>
      </c>
      <c r="C22">
        <v>92417.55061249953</v>
      </c>
      <c r="D22">
        <v>6969.6174999999957</v>
      </c>
      <c r="E22">
        <v>5526.45</v>
      </c>
      <c r="F22">
        <v>344686.88250000018</v>
      </c>
      <c r="G22">
        <v>12836.922499999997</v>
      </c>
      <c r="H22">
        <v>26025.76999999999</v>
      </c>
      <c r="I22">
        <v>216651.20749999964</v>
      </c>
      <c r="J22">
        <v>1030986.2899999996</v>
      </c>
      <c r="K22">
        <v>1086795.5257000006</v>
      </c>
      <c r="N22">
        <v>6.6891567002147454</v>
      </c>
      <c r="O22">
        <v>7.5315845734921529</v>
      </c>
      <c r="P22">
        <f t="shared" si="0"/>
        <v>6.984006455861838</v>
      </c>
      <c r="Q22">
        <v>21</v>
      </c>
      <c r="R22">
        <f t="shared" si="1"/>
        <v>5.3080723452114258</v>
      </c>
      <c r="S22">
        <f t="shared" si="2"/>
        <v>5.9380723452114257</v>
      </c>
      <c r="V22" s="5">
        <v>20</v>
      </c>
      <c r="W22" s="11">
        <f t="shared" si="3"/>
        <v>6.5111661907467351</v>
      </c>
      <c r="X22" s="11">
        <f>Y22/(1-$X$2)</f>
        <v>6.2676485752128075</v>
      </c>
      <c r="Y22" s="11">
        <f>S21/(1-$Y$2)</f>
        <v>6.0802458828139443</v>
      </c>
      <c r="Z22" s="14">
        <v>8.65</v>
      </c>
      <c r="AA22" s="11">
        <v>8.15</v>
      </c>
      <c r="AB22" s="11">
        <v>7.65</v>
      </c>
      <c r="AC22" s="14">
        <v>9.8000000000000007</v>
      </c>
      <c r="AD22" s="11">
        <v>9</v>
      </c>
      <c r="AE22" s="11">
        <v>8.8000000000000007</v>
      </c>
      <c r="AF22" s="14">
        <v>6</v>
      </c>
      <c r="AG22" s="11">
        <v>6</v>
      </c>
      <c r="AH22" s="11">
        <v>6</v>
      </c>
      <c r="AI22" s="14">
        <v>9.5</v>
      </c>
      <c r="AJ22" s="11">
        <v>8.85</v>
      </c>
      <c r="AK22" s="11">
        <v>8.4499999999999993</v>
      </c>
      <c r="AL22" s="14">
        <v>7</v>
      </c>
      <c r="AM22" s="11">
        <v>7</v>
      </c>
      <c r="AN22" s="11">
        <v>7</v>
      </c>
    </row>
    <row r="23" spans="1:40" x14ac:dyDescent="0.35">
      <c r="A23">
        <v>22</v>
      </c>
      <c r="B23">
        <v>384908.46919999988</v>
      </c>
      <c r="C23">
        <v>92614.439562499523</v>
      </c>
      <c r="D23">
        <v>15007.434999999996</v>
      </c>
      <c r="E23">
        <v>12689.182499999997</v>
      </c>
      <c r="F23">
        <v>342903.1399999999</v>
      </c>
      <c r="G23">
        <v>14168.917500000001</v>
      </c>
      <c r="H23">
        <v>26013.469999999998</v>
      </c>
      <c r="I23">
        <v>204553.70750000005</v>
      </c>
      <c r="J23">
        <v>1006910.7499999999</v>
      </c>
      <c r="K23">
        <v>1055618.7761374987</v>
      </c>
      <c r="N23">
        <v>6.6150496674468542</v>
      </c>
      <c r="O23">
        <v>7.2127805577956989</v>
      </c>
      <c r="P23">
        <f t="shared" si="0"/>
        <v>6.8242554790689507</v>
      </c>
      <c r="Q23">
        <v>22</v>
      </c>
      <c r="R23">
        <f t="shared" si="1"/>
        <v>5.3372053113081375</v>
      </c>
      <c r="S23">
        <f t="shared" si="2"/>
        <v>5.9672053113081374</v>
      </c>
      <c r="V23" s="5">
        <v>21</v>
      </c>
      <c r="W23" s="11">
        <f t="shared" si="3"/>
        <v>6.5206280803507886</v>
      </c>
      <c r="X23" s="11">
        <f>Y23/(1-$X$2)</f>
        <v>6.276756590145669</v>
      </c>
      <c r="Y23" s="11">
        <f>S22/(1-$Y$2)</f>
        <v>6.0890815681003136</v>
      </c>
      <c r="Z23" s="14">
        <v>8.65</v>
      </c>
      <c r="AA23" s="11">
        <v>8.15</v>
      </c>
      <c r="AB23" s="11">
        <v>7.65</v>
      </c>
      <c r="AC23" s="14">
        <v>9.8000000000000007</v>
      </c>
      <c r="AD23" s="11">
        <v>9</v>
      </c>
      <c r="AE23" s="11">
        <v>8.8000000000000007</v>
      </c>
      <c r="AF23" s="14">
        <v>6</v>
      </c>
      <c r="AG23" s="11">
        <v>6</v>
      </c>
      <c r="AH23" s="11">
        <v>6</v>
      </c>
      <c r="AI23" s="14">
        <v>9.5</v>
      </c>
      <c r="AJ23" s="11">
        <v>8.85</v>
      </c>
      <c r="AK23" s="11">
        <v>8.4499999999999993</v>
      </c>
      <c r="AL23" s="14">
        <v>7</v>
      </c>
      <c r="AM23" s="11">
        <v>7</v>
      </c>
      <c r="AN23" s="11">
        <v>7</v>
      </c>
    </row>
    <row r="24" spans="1:40" x14ac:dyDescent="0.35">
      <c r="A24">
        <v>23</v>
      </c>
      <c r="B24">
        <v>497044.69712499989</v>
      </c>
      <c r="C24">
        <v>92746.357474999517</v>
      </c>
      <c r="D24">
        <v>24398.140000000007</v>
      </c>
      <c r="E24">
        <v>15835.035000000005</v>
      </c>
      <c r="F24">
        <v>337166.04249999986</v>
      </c>
      <c r="G24">
        <v>15268.21999999999</v>
      </c>
      <c r="H24">
        <v>23839.449999999997</v>
      </c>
      <c r="I24">
        <v>202206.38500000004</v>
      </c>
      <c r="J24">
        <v>981912.2024999999</v>
      </c>
      <c r="K24">
        <v>1006570.3423749995</v>
      </c>
      <c r="N24">
        <v>6.3649183501112345</v>
      </c>
      <c r="O24">
        <v>6.7648718226887894</v>
      </c>
      <c r="P24">
        <f t="shared" si="0"/>
        <v>6.5049020655133791</v>
      </c>
      <c r="Q24">
        <v>23</v>
      </c>
      <c r="R24">
        <f t="shared" si="1"/>
        <v>5.3249174545335007</v>
      </c>
      <c r="S24">
        <f t="shared" si="2"/>
        <v>5.9549174545335006</v>
      </c>
      <c r="V24" s="5">
        <v>22</v>
      </c>
      <c r="W24" s="11">
        <f t="shared" si="3"/>
        <v>6.5526191417172477</v>
      </c>
      <c r="X24" s="11">
        <f>Y24/(1-$X$2)</f>
        <v>6.3075511858170223</v>
      </c>
      <c r="Y24" s="11">
        <f>S23/(1-$Y$2)</f>
        <v>6.1189554053610928</v>
      </c>
      <c r="Z24" s="14">
        <v>8.65</v>
      </c>
      <c r="AA24" s="11">
        <v>8.15</v>
      </c>
      <c r="AB24" s="11">
        <v>7.65</v>
      </c>
      <c r="AC24" s="14">
        <v>9.8000000000000007</v>
      </c>
      <c r="AD24" s="11">
        <v>9</v>
      </c>
      <c r="AE24" s="11">
        <v>8.8000000000000007</v>
      </c>
      <c r="AF24" s="14">
        <v>6</v>
      </c>
      <c r="AG24" s="11">
        <v>6</v>
      </c>
      <c r="AH24" s="11">
        <v>6</v>
      </c>
      <c r="AI24" s="14">
        <v>9.5</v>
      </c>
      <c r="AJ24" s="11">
        <v>8.85</v>
      </c>
      <c r="AK24" s="11">
        <v>8.4499999999999993</v>
      </c>
      <c r="AL24" s="14">
        <v>7</v>
      </c>
      <c r="AM24" s="11">
        <v>7</v>
      </c>
      <c r="AN24" s="11">
        <v>7</v>
      </c>
    </row>
    <row r="25" spans="1:40" x14ac:dyDescent="0.35">
      <c r="A25">
        <v>24</v>
      </c>
      <c r="B25">
        <v>664061.2663500004</v>
      </c>
      <c r="C25">
        <v>92278.462749999526</v>
      </c>
      <c r="D25">
        <v>28277.652499999989</v>
      </c>
      <c r="E25">
        <v>17533.467499999999</v>
      </c>
      <c r="F25">
        <v>329017.81249999977</v>
      </c>
      <c r="G25">
        <v>15861.340000000004</v>
      </c>
      <c r="H25">
        <v>23789.594999999994</v>
      </c>
      <c r="I25">
        <v>199096.065</v>
      </c>
      <c r="J25">
        <v>958773.60499999975</v>
      </c>
      <c r="K25">
        <v>959546.99488749984</v>
      </c>
      <c r="N25">
        <v>6.2394495296162411</v>
      </c>
      <c r="O25">
        <v>6.6508009942837711</v>
      </c>
      <c r="P25">
        <f t="shared" si="0"/>
        <v>6.3834225422498765</v>
      </c>
      <c r="Q25">
        <v>24</v>
      </c>
      <c r="R25">
        <f t="shared" si="1"/>
        <v>5.3534415889687974</v>
      </c>
      <c r="S25">
        <f t="shared" si="2"/>
        <v>5.9834415889687973</v>
      </c>
      <c r="V25" s="5">
        <v>23</v>
      </c>
      <c r="W25" s="11">
        <f t="shared" si="3"/>
        <v>6.5391257823787337</v>
      </c>
      <c r="X25" s="11">
        <f>Y25/(1-$X$2)</f>
        <v>6.2945624781177694</v>
      </c>
      <c r="Y25" s="11">
        <f>S24/(1-$Y$2)</f>
        <v>6.1063550600220475</v>
      </c>
      <c r="Z25" s="12">
        <v>6.15</v>
      </c>
      <c r="AA25" s="13">
        <v>5.65</v>
      </c>
      <c r="AB25" s="13">
        <v>5.15</v>
      </c>
      <c r="AC25" s="12">
        <v>7.3</v>
      </c>
      <c r="AD25" s="13">
        <v>6.5</v>
      </c>
      <c r="AE25" s="13">
        <v>6.3</v>
      </c>
      <c r="AF25" s="12">
        <v>3.5</v>
      </c>
      <c r="AG25" s="13">
        <v>3.5</v>
      </c>
      <c r="AH25" s="13">
        <v>3.5</v>
      </c>
      <c r="AI25" s="12">
        <v>7</v>
      </c>
      <c r="AJ25" s="13">
        <v>6.35</v>
      </c>
      <c r="AK25" s="13">
        <v>5.95</v>
      </c>
      <c r="AL25" s="12">
        <v>4.5</v>
      </c>
      <c r="AM25" s="13">
        <v>4.5</v>
      </c>
      <c r="AN25" s="13">
        <v>4.5</v>
      </c>
    </row>
    <row r="26" spans="1:40" x14ac:dyDescent="0.35">
      <c r="A26" t="s">
        <v>30</v>
      </c>
      <c r="B26">
        <v>20030523.716174997</v>
      </c>
      <c r="C26">
        <v>1973150.2355499908</v>
      </c>
      <c r="D26">
        <v>440989.91249999992</v>
      </c>
      <c r="E26">
        <v>261799.73000000004</v>
      </c>
      <c r="F26">
        <v>7522466.9249999998</v>
      </c>
      <c r="G26">
        <v>263973.98750000005</v>
      </c>
      <c r="H26">
        <v>12071897.365000004</v>
      </c>
      <c r="I26">
        <v>5039329.8999999994</v>
      </c>
      <c r="J26">
        <v>22443791.860874996</v>
      </c>
      <c r="K26">
        <v>19933824.228962496</v>
      </c>
      <c r="V26" s="5">
        <v>24</v>
      </c>
      <c r="W26" s="11">
        <f t="shared" si="3"/>
        <v>6.570448282535958</v>
      </c>
      <c r="X26" s="11">
        <f>Y26/(1-$X$2)</f>
        <v>6.3247135167691129</v>
      </c>
      <c r="Y26" s="11">
        <f>S25/(1-$Y$2)</f>
        <v>6.1356045826177166</v>
      </c>
      <c r="Z26" s="12">
        <v>6.15</v>
      </c>
      <c r="AA26" s="13">
        <v>5.65</v>
      </c>
      <c r="AB26" s="13">
        <v>5.15</v>
      </c>
      <c r="AC26" s="12">
        <v>7.3</v>
      </c>
      <c r="AD26" s="13">
        <v>6.5</v>
      </c>
      <c r="AE26" s="13">
        <v>6.3</v>
      </c>
      <c r="AF26" s="12">
        <v>3.5</v>
      </c>
      <c r="AG26" s="13">
        <v>3.5</v>
      </c>
      <c r="AH26" s="13">
        <v>3.5</v>
      </c>
      <c r="AI26" s="12">
        <v>7</v>
      </c>
      <c r="AJ26" s="13">
        <v>6.35</v>
      </c>
      <c r="AK26" s="13">
        <v>5.95</v>
      </c>
      <c r="AL26" s="12">
        <v>4.5</v>
      </c>
      <c r="AM26" s="13">
        <v>4.5</v>
      </c>
      <c r="AN26" s="13">
        <v>4.5</v>
      </c>
    </row>
    <row r="27" spans="1:40" x14ac:dyDescent="0.35">
      <c r="Y27" s="15"/>
      <c r="AB27"/>
    </row>
    <row r="28" spans="1:40" ht="15" thickBot="1" x14ac:dyDescent="0.4">
      <c r="C28">
        <v>4.42</v>
      </c>
      <c r="D28">
        <v>2.04</v>
      </c>
      <c r="E28">
        <v>2.04</v>
      </c>
      <c r="F28">
        <v>5.15</v>
      </c>
      <c r="G28">
        <v>4.37</v>
      </c>
      <c r="H28">
        <v>4.37</v>
      </c>
      <c r="I28">
        <v>2.04</v>
      </c>
      <c r="J28">
        <v>5.43</v>
      </c>
      <c r="K28">
        <v>5.61</v>
      </c>
    </row>
    <row r="29" spans="1:40" ht="15" thickBot="1" x14ac:dyDescent="0.4">
      <c r="V29" s="16"/>
      <c r="W29" s="17" t="s">
        <v>25</v>
      </c>
      <c r="X29" s="18"/>
      <c r="Y29" s="18"/>
      <c r="Z29" s="18"/>
      <c r="AA29" s="18"/>
      <c r="AB29" s="19"/>
      <c r="AC29" s="17" t="s">
        <v>26</v>
      </c>
      <c r="AD29" s="18"/>
      <c r="AE29" s="19"/>
      <c r="AF29" s="17" t="s">
        <v>27</v>
      </c>
      <c r="AG29" s="18"/>
      <c r="AH29" s="19"/>
      <c r="AI29" s="17" t="s">
        <v>28</v>
      </c>
      <c r="AJ29" s="18"/>
      <c r="AK29" s="19"/>
      <c r="AL29" s="17" t="s">
        <v>29</v>
      </c>
      <c r="AM29" s="18"/>
      <c r="AN29" s="19"/>
    </row>
    <row r="30" spans="1:40" ht="29" x14ac:dyDescent="0.35">
      <c r="V30" s="20" t="s">
        <v>31</v>
      </c>
      <c r="W30" s="21" t="s">
        <v>20</v>
      </c>
      <c r="X30" s="21"/>
      <c r="Y30" s="21" t="s">
        <v>21</v>
      </c>
      <c r="Z30" s="21"/>
      <c r="AA30" s="21"/>
      <c r="AB30" s="21" t="s">
        <v>22</v>
      </c>
      <c r="AC30" s="21" t="s">
        <v>20</v>
      </c>
      <c r="AD30" s="21" t="s">
        <v>21</v>
      </c>
      <c r="AE30" s="21" t="s">
        <v>22</v>
      </c>
      <c r="AF30" s="21" t="s">
        <v>20</v>
      </c>
      <c r="AG30" s="21" t="s">
        <v>21</v>
      </c>
      <c r="AH30" s="21" t="s">
        <v>22</v>
      </c>
      <c r="AI30" s="21" t="s">
        <v>20</v>
      </c>
      <c r="AJ30" s="21" t="s">
        <v>23</v>
      </c>
      <c r="AK30" s="21" t="s">
        <v>22</v>
      </c>
      <c r="AL30" s="21" t="s">
        <v>20</v>
      </c>
      <c r="AM30" s="21" t="s">
        <v>23</v>
      </c>
      <c r="AN30" s="21" t="s">
        <v>22</v>
      </c>
    </row>
    <row r="31" spans="1:40" ht="29.5" thickBot="1" x14ac:dyDescent="0.4">
      <c r="V31" s="20" t="s">
        <v>32</v>
      </c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</row>
    <row r="32" spans="1:40" ht="15" thickBot="1" x14ac:dyDescent="0.4">
      <c r="V32" s="23"/>
      <c r="W32" s="24">
        <v>6.15</v>
      </c>
      <c r="X32" s="24"/>
      <c r="Y32" s="24">
        <v>5.65</v>
      </c>
      <c r="Z32" s="24"/>
      <c r="AA32" s="24"/>
      <c r="AB32" s="24">
        <v>5.15</v>
      </c>
      <c r="AC32" s="24">
        <v>7.3</v>
      </c>
      <c r="AD32" s="24">
        <v>6.5</v>
      </c>
      <c r="AE32" s="24">
        <v>6.3</v>
      </c>
      <c r="AF32" s="24">
        <v>3.5</v>
      </c>
      <c r="AG32" s="24">
        <v>3.5</v>
      </c>
      <c r="AH32" s="24">
        <v>3.5</v>
      </c>
      <c r="AI32" s="24">
        <v>7</v>
      </c>
      <c r="AJ32" s="24">
        <v>6.35</v>
      </c>
      <c r="AK32" s="24">
        <v>5.95</v>
      </c>
      <c r="AL32" s="24">
        <v>4.5</v>
      </c>
      <c r="AM32" s="24">
        <v>4.5</v>
      </c>
      <c r="AN32" s="24">
        <v>4.5</v>
      </c>
    </row>
    <row r="33" spans="22:28" ht="15.5" x14ac:dyDescent="0.35">
      <c r="V33" s="25"/>
      <c r="AB33"/>
    </row>
  </sheetData>
  <mergeCells count="5">
    <mergeCell ref="W29:AB29"/>
    <mergeCell ref="AC29:AE29"/>
    <mergeCell ref="AF29:AH29"/>
    <mergeCell ref="AI29:AK29"/>
    <mergeCell ref="AL29:AN2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Yearly hourwise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Nallam, Sai Praveen</dc:creator>
  <cp:lastModifiedBy>Nallam, Sai Praveen</cp:lastModifiedBy>
  <dcterms:created xsi:type="dcterms:W3CDTF">2015-06-05T18:17:20Z</dcterms:created>
  <dcterms:modified xsi:type="dcterms:W3CDTF">2025-08-06T06:54:06Z</dcterms:modified>
</cp:coreProperties>
</file>